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gasu\Downloads\"/>
    </mc:Choice>
  </mc:AlternateContent>
  <bookViews>
    <workbookView xWindow="0" yWindow="0" windowWidth="24000" windowHeight="9735"/>
  </bookViews>
  <sheets>
    <sheet name="4.4.5Hospitalizacion" sheetId="12" r:id="rId1"/>
  </sheets>
  <calcPr calcId="152511"/>
</workbook>
</file>

<file path=xl/calcChain.xml><?xml version="1.0" encoding="utf-8"?>
<calcChain xmlns="http://schemas.openxmlformats.org/spreadsheetml/2006/main">
  <c r="D31" i="12" l="1"/>
  <c r="E31" i="12"/>
  <c r="F31" i="12"/>
  <c r="G31" i="12"/>
  <c r="H31" i="12"/>
  <c r="D44" i="12"/>
  <c r="E44" i="12"/>
  <c r="F44" i="12"/>
  <c r="G44" i="12"/>
  <c r="H44" i="12"/>
  <c r="B82" i="12" l="1"/>
  <c r="B81" i="12"/>
  <c r="B80" i="12"/>
  <c r="B79" i="12"/>
  <c r="B78" i="12"/>
  <c r="B77" i="12"/>
  <c r="B76" i="12"/>
  <c r="B75" i="12"/>
  <c r="B74" i="12"/>
  <c r="B73" i="12"/>
  <c r="B69" i="12"/>
  <c r="B68" i="12"/>
  <c r="B67" i="12"/>
  <c r="B66" i="12"/>
  <c r="B65" i="12"/>
  <c r="B64" i="12"/>
  <c r="B63" i="12"/>
  <c r="B62" i="12"/>
  <c r="B61" i="12"/>
  <c r="B60" i="12"/>
  <c r="B56" i="12"/>
  <c r="B55" i="12"/>
  <c r="B54" i="12"/>
  <c r="B53" i="12"/>
  <c r="B52" i="12"/>
  <c r="B51" i="12"/>
  <c r="B50" i="12"/>
  <c r="B49" i="12"/>
  <c r="B48" i="12"/>
  <c r="B47" i="12"/>
  <c r="B43" i="12"/>
  <c r="B42" i="12"/>
  <c r="B41" i="12"/>
  <c r="B40" i="12"/>
  <c r="B39" i="12"/>
  <c r="B38" i="12"/>
  <c r="B37" i="12"/>
  <c r="B36" i="12"/>
  <c r="B35" i="12"/>
  <c r="B34" i="12"/>
  <c r="B30" i="12"/>
  <c r="B29" i="12"/>
  <c r="B28" i="12"/>
  <c r="B27" i="12"/>
  <c r="B26" i="12"/>
  <c r="B25" i="12"/>
  <c r="B24" i="12"/>
  <c r="B23" i="12"/>
  <c r="B22" i="12"/>
  <c r="B21" i="12"/>
  <c r="B84" i="12"/>
  <c r="H83" i="12"/>
  <c r="G83" i="12"/>
  <c r="F83" i="12"/>
  <c r="E83" i="12"/>
  <c r="D83" i="12"/>
  <c r="B71" i="12"/>
  <c r="H70" i="12"/>
  <c r="G70" i="12"/>
  <c r="F70" i="12"/>
  <c r="E70" i="12"/>
  <c r="D70" i="12"/>
  <c r="B58" i="12"/>
  <c r="H57" i="12"/>
  <c r="G57" i="12"/>
  <c r="F57" i="12"/>
  <c r="E57" i="12"/>
  <c r="D57" i="12"/>
  <c r="B45" i="12"/>
  <c r="B44" i="12"/>
  <c r="C44" i="12" s="1"/>
  <c r="B32" i="12"/>
  <c r="B19" i="12"/>
  <c r="C19" i="12" s="1"/>
  <c r="H18" i="12"/>
  <c r="G18" i="12"/>
  <c r="F18" i="12"/>
  <c r="E18" i="12"/>
  <c r="D18" i="12"/>
  <c r="B17" i="12"/>
  <c r="B16" i="12"/>
  <c r="B15" i="12"/>
  <c r="C15" i="12" s="1"/>
  <c r="B14" i="12"/>
  <c r="B13" i="12"/>
  <c r="B12" i="12"/>
  <c r="B11" i="12"/>
  <c r="C11" i="12" s="1"/>
  <c r="B10" i="12"/>
  <c r="B9" i="12"/>
  <c r="B8" i="12"/>
  <c r="C8" i="12" l="1"/>
  <c r="C12" i="12"/>
  <c r="C16" i="12"/>
  <c r="C13" i="12"/>
  <c r="C9" i="12"/>
  <c r="C17" i="12"/>
  <c r="C10" i="12"/>
  <c r="C14" i="12"/>
  <c r="B83" i="12"/>
  <c r="C83" i="12" s="1"/>
  <c r="C81" i="12"/>
  <c r="C77" i="12"/>
  <c r="C73" i="12"/>
  <c r="C79" i="12"/>
  <c r="C82" i="12"/>
  <c r="C74" i="12"/>
  <c r="C84" i="12"/>
  <c r="C80" i="12"/>
  <c r="C76" i="12"/>
  <c r="C75" i="12"/>
  <c r="C78" i="12"/>
  <c r="C68" i="12"/>
  <c r="C71" i="12"/>
  <c r="C67" i="12"/>
  <c r="C63" i="12"/>
  <c r="C66" i="12"/>
  <c r="C62" i="12"/>
  <c r="C69" i="12"/>
  <c r="C65" i="12"/>
  <c r="C61" i="12"/>
  <c r="C64" i="12"/>
  <c r="C60" i="12"/>
  <c r="C58" i="12"/>
  <c r="C54" i="12"/>
  <c r="C50" i="12"/>
  <c r="C49" i="12"/>
  <c r="C52" i="12"/>
  <c r="C55" i="12"/>
  <c r="C47" i="12"/>
  <c r="C53" i="12"/>
  <c r="C48" i="12"/>
  <c r="C56" i="12"/>
  <c r="C51" i="12"/>
  <c r="C45" i="12"/>
  <c r="C41" i="12"/>
  <c r="C37" i="12"/>
  <c r="C40" i="12"/>
  <c r="C36" i="12"/>
  <c r="C43" i="12"/>
  <c r="C39" i="12"/>
  <c r="C35" i="12"/>
  <c r="C42" i="12"/>
  <c r="C38" i="12"/>
  <c r="C34" i="12"/>
  <c r="C30" i="12"/>
  <c r="C26" i="12"/>
  <c r="C21" i="12"/>
  <c r="C23" i="12"/>
  <c r="C22" i="12"/>
  <c r="C29" i="12"/>
  <c r="C25" i="12"/>
  <c r="C32" i="12"/>
  <c r="C28" i="12"/>
  <c r="C24" i="12"/>
  <c r="C27" i="12"/>
  <c r="B18" i="12"/>
  <c r="C18" i="12" s="1"/>
  <c r="B31" i="12"/>
  <c r="C31" i="12" s="1"/>
  <c r="B57" i="12"/>
  <c r="C57" i="12" s="1"/>
  <c r="B70" i="12"/>
  <c r="C70" i="12" s="1"/>
</calcChain>
</file>

<file path=xl/sharedStrings.xml><?xml version="1.0" encoding="utf-8"?>
<sst xmlns="http://schemas.openxmlformats.org/spreadsheetml/2006/main" count="89" uniqueCount="57">
  <si>
    <t>Total</t>
  </si>
  <si>
    <t>OTROS DX</t>
  </si>
  <si>
    <t>Causas</t>
  </si>
  <si>
    <t>%</t>
  </si>
  <si>
    <t>Hombre</t>
  </si>
  <si>
    <t>Mujer</t>
  </si>
  <si>
    <t>Total &lt; 1 año</t>
  </si>
  <si>
    <t>1 a 4  años</t>
  </si>
  <si>
    <t>5 a 14 años</t>
  </si>
  <si>
    <t>15 a 44 años</t>
  </si>
  <si>
    <t>45 a 59 años</t>
  </si>
  <si>
    <t>60 años y más</t>
  </si>
  <si>
    <t>Total 1 a 4  años</t>
  </si>
  <si>
    <t>Total 5 a 14 años</t>
  </si>
  <si>
    <t>Total 15 a 44 años</t>
  </si>
  <si>
    <t>Total 45 a 59 años</t>
  </si>
  <si>
    <t>Total 60 años y más</t>
  </si>
  <si>
    <t>4.4.5 Diez primeras causas de egreso en el servicio de hospitalización en Antioquia, según grupos de edad, zona y sexo</t>
  </si>
  <si>
    <t>Cabecera</t>
  </si>
  <si>
    <t>Resto</t>
  </si>
  <si>
    <t>No definido / No reportado</t>
  </si>
  <si>
    <t>Menor de 1 año</t>
  </si>
  <si>
    <t>Año 2020</t>
  </si>
  <si>
    <t>U00-U49 ASIGNACION PROVISORIA DE NUEVAS AFECCIONES DE ETIOLOGIA INCIERTA</t>
  </si>
  <si>
    <t>P05-P08 TRASTORNOS RELACIONADOS CON LA DURACION DE LA GESTACION Y EL CRECIMIENTO FETAL</t>
  </si>
  <si>
    <t>P20-P29 TRASTORNOS RESPIRATORIOS Y CARDIOVASCULARES ESPECIFICOS DEL PERIODO PERINATAL</t>
  </si>
  <si>
    <t>P50-P61 TRASTORNOS HEMORRAGICOS Y HEMATOLOGICOS DEL FETO Y DEL RECIEN NACIDO</t>
  </si>
  <si>
    <t>J20-J22 OTRAS INFECCIONES AGUDAS DE LAS VIAS RESPIRATORIAS INFERIORES</t>
  </si>
  <si>
    <t>P35-P39 INFECCIONES ESPECIFICAS DEL PERIODO PERINATAL</t>
  </si>
  <si>
    <t>N30-N39 OTRAS ENFERMEDADES DEL SISTEMA URINARIO</t>
  </si>
  <si>
    <t>R50-R69 SINTOMAS Y SIGNOS GENERALES</t>
  </si>
  <si>
    <t>J09-J18 INFLUENZA (GRIPE) Y NEUMONIA</t>
  </si>
  <si>
    <t>O80-O84 PARTO</t>
  </si>
  <si>
    <t>L00-L08 INFECCIONES DE LA PIEL Y DEL TEJIDO SUBCUTANEO</t>
  </si>
  <si>
    <t>J40-J47 ENFERMEDADES CRONICAS DE LAS VIAS RESPIRATORIAS INFERIORES</t>
  </si>
  <si>
    <t>A00-A09 ENFERMEDADES INFECCIOSAS INTESTINALES</t>
  </si>
  <si>
    <t>J00-J06 INFECCIONES AGUDAS DE LAS VIAS RESPIRATORIAS SUPERIORES</t>
  </si>
  <si>
    <t>S00-S09 TRAUMATISMOS DE CABEZA</t>
  </si>
  <si>
    <t>S50-S59 TRAUMATISMOS DEL ANTEBRAZO Y DEL CODO</t>
  </si>
  <si>
    <t>K35-K38 ENFERMEDADES DEL APENDICE</t>
  </si>
  <si>
    <t>R10-R19 SISNTOMAS Y SIGNOS QUE INVOLUCRAN EL SISTEMA DIGESTIVO Y EL ABDOMEN</t>
  </si>
  <si>
    <t>S40-S49 TRAUMATISMOS DEL HOMBRO Y DEL BRAZO</t>
  </si>
  <si>
    <t>G40-G47 TRASTORNOS EPISODICOS Y PAROXISTICOS</t>
  </si>
  <si>
    <t>O30-O48 ATENCION MATERNA RELACIONADA CON EL FETO Y LA CAVIDAD AMNIOTICA Y CON POSIBLES PROBLEMAS DEL PARTO</t>
  </si>
  <si>
    <t>O00-O08 EMBARAZO TERMINADO EN ABORTO</t>
  </si>
  <si>
    <t>O10-O16 EDEMA, PROTEINURIA Y TRASTORNOS HIPERTENSIVOS EN EL EMBARAZO, EL PARTO Y EL PUERPERIO</t>
  </si>
  <si>
    <t>O20-O29 OTROS TRASTORNOS MATERNOS RELACIONADOS PRINCIPALMENTE CON EL EMBARAZO</t>
  </si>
  <si>
    <t>O60-O75 COMPLICACIONES DEL TRABAJO DE PARTO Y DEL PARTO</t>
  </si>
  <si>
    <t>K80-K87 TRASTORNOS DE LA VESICULA BILIAR, DE LAS VIAS BILIARES Y DEL PANCREAS</t>
  </si>
  <si>
    <t>I20-I25    ENFERMEDADES ISQUEMICAS DEL CORAZON</t>
  </si>
  <si>
    <t>I30-I52    OTRAS FORMAS DE ENFERMEDAD DEL CORAZON</t>
  </si>
  <si>
    <t>E10-E14 DIABETES MELLITUS</t>
  </si>
  <si>
    <t>N20-N23 LITIASIS URINARIA</t>
  </si>
  <si>
    <t>I60-I69    ENFERMEDADES CEREBROVASCULARES</t>
  </si>
  <si>
    <t>C15-C26 TUMORES MALIGNOS DE LOS ROGANOS DIGESTIVOS</t>
  </si>
  <si>
    <t>S70-S79 TRAUMATISMOS DE LA CADERA Y DEL MUSLO</t>
  </si>
  <si>
    <r>
      <t xml:space="preserve">Fuente:
</t>
    </r>
    <r>
      <rPr>
        <sz val="10"/>
        <color theme="1"/>
        <rFont val="Arial"/>
        <family val="2"/>
      </rPr>
      <t>Cubos3.sispro.gov.co SGD_CUBOS_RIPS_CU - Prestación de servicios de salud. Fecha de generación: 14/07/2021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</si>
</sst>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4" fontId="0" fillId="0" borderId="1" xfId="0" applyNumberFormat="1" applyBorder="1"/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0" fillId="0" borderId="2" xfId="0" applyBorder="1" applyAlignment="1"/>
    <xf numFmtId="0" fontId="5" fillId="3" borderId="2" xfId="0" quotePrefix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3" fillId="2" borderId="0" xfId="2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center" wrapText="1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</cellXfs>
  <cellStyles count="3">
    <cellStyle name="Normal" xfId="0" builtinId="0"/>
    <cellStyle name="Normal 2 4" xfId="2"/>
    <cellStyle name="Normal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GridLines="0" tabSelected="1" topLeftCell="B1" workbookViewId="0">
      <selection activeCell="J1" sqref="J1:Q1048576"/>
    </sheetView>
  </sheetViews>
  <sheetFormatPr baseColWidth="10" defaultRowHeight="15" x14ac:dyDescent="0.25"/>
  <cols>
    <col min="1" max="1" width="100.85546875" customWidth="1"/>
    <col min="4" max="4" width="11.42578125" style="2"/>
    <col min="8" max="8" width="12" customWidth="1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17" t="s">
        <v>17</v>
      </c>
      <c r="B2" s="18"/>
      <c r="C2" s="18"/>
      <c r="D2" s="18"/>
      <c r="E2" s="18"/>
      <c r="F2" s="18"/>
      <c r="G2" s="18"/>
      <c r="H2" s="18"/>
    </row>
    <row r="3" spans="1:8" ht="15.75" x14ac:dyDescent="0.25">
      <c r="A3" s="18" t="s">
        <v>22</v>
      </c>
      <c r="B3" s="18"/>
      <c r="C3" s="18"/>
      <c r="D3" s="18"/>
      <c r="E3" s="18"/>
      <c r="F3" s="18"/>
      <c r="G3" s="18"/>
      <c r="H3" s="18"/>
    </row>
    <row r="4" spans="1:8" x14ac:dyDescent="0.25">
      <c r="A4" s="2"/>
      <c r="B4" s="2"/>
      <c r="C4" s="2"/>
      <c r="E4" s="2"/>
      <c r="F4" s="2"/>
      <c r="G4" s="2"/>
      <c r="H4" s="2"/>
    </row>
    <row r="5" spans="1:8" s="2" customFormat="1" ht="40.5" customHeight="1" x14ac:dyDescent="0.25">
      <c r="A5" s="5" t="s">
        <v>2</v>
      </c>
      <c r="B5" s="5" t="s">
        <v>0</v>
      </c>
      <c r="C5" s="5" t="s">
        <v>3</v>
      </c>
      <c r="D5" s="5" t="s">
        <v>18</v>
      </c>
      <c r="E5" s="5" t="s">
        <v>19</v>
      </c>
      <c r="F5" s="5" t="s">
        <v>4</v>
      </c>
      <c r="G5" s="5" t="s">
        <v>5</v>
      </c>
      <c r="H5" s="9" t="s">
        <v>20</v>
      </c>
    </row>
    <row r="6" spans="1:8" s="2" customFormat="1" ht="15" customHeight="1" x14ac:dyDescent="0.25">
      <c r="A6" s="6"/>
      <c r="B6" s="7">
        <v>817130</v>
      </c>
      <c r="C6" s="8"/>
      <c r="D6" s="7">
        <v>630333</v>
      </c>
      <c r="E6" s="7">
        <v>186797</v>
      </c>
      <c r="F6" s="7">
        <v>407684</v>
      </c>
      <c r="G6" s="7">
        <v>408910</v>
      </c>
      <c r="H6" s="7">
        <v>536</v>
      </c>
    </row>
    <row r="7" spans="1:8" s="2" customFormat="1" ht="15" customHeight="1" x14ac:dyDescent="0.25">
      <c r="A7" s="20" t="s">
        <v>21</v>
      </c>
      <c r="B7" s="20"/>
      <c r="C7" s="20"/>
      <c r="D7" s="20"/>
      <c r="E7" s="20"/>
      <c r="F7" s="20"/>
      <c r="G7" s="21"/>
      <c r="H7" s="10"/>
    </row>
    <row r="8" spans="1:8" s="2" customFormat="1" ht="15" customHeight="1" x14ac:dyDescent="0.25">
      <c r="A8" s="3" t="s">
        <v>23</v>
      </c>
      <c r="B8" s="4">
        <f>D8+E8</f>
        <v>1771</v>
      </c>
      <c r="C8" s="1">
        <f>(B8/$B19)*100</f>
        <v>10.43790888194731</v>
      </c>
      <c r="D8" s="4">
        <v>1369</v>
      </c>
      <c r="E8" s="4">
        <v>402</v>
      </c>
      <c r="F8" s="4">
        <v>759</v>
      </c>
      <c r="G8" s="4">
        <v>783</v>
      </c>
      <c r="H8" s="4">
        <v>229</v>
      </c>
    </row>
    <row r="9" spans="1:8" s="2" customFormat="1" ht="15" customHeight="1" x14ac:dyDescent="0.25">
      <c r="A9" s="3" t="s">
        <v>24</v>
      </c>
      <c r="B9" s="4">
        <f t="shared" ref="B9:B19" si="0">D9+E9</f>
        <v>1540</v>
      </c>
      <c r="C9" s="1">
        <f>(B9/$B19)*100</f>
        <v>9.076442506041138</v>
      </c>
      <c r="D9" s="4">
        <v>1225</v>
      </c>
      <c r="E9" s="4">
        <v>315</v>
      </c>
      <c r="F9" s="4">
        <v>796</v>
      </c>
      <c r="G9" s="4">
        <v>722</v>
      </c>
      <c r="H9" s="4">
        <v>22</v>
      </c>
    </row>
    <row r="10" spans="1:8" s="2" customFormat="1" ht="15" customHeight="1" x14ac:dyDescent="0.25">
      <c r="A10" s="3" t="s">
        <v>25</v>
      </c>
      <c r="B10" s="4">
        <f t="shared" si="0"/>
        <v>1511</v>
      </c>
      <c r="C10" s="1">
        <f>(B10/$B19)*100</f>
        <v>8.9055224848234804</v>
      </c>
      <c r="D10" s="4">
        <v>1161</v>
      </c>
      <c r="E10" s="4">
        <v>350</v>
      </c>
      <c r="F10" s="4">
        <v>848</v>
      </c>
      <c r="G10" s="4">
        <v>633</v>
      </c>
      <c r="H10" s="4">
        <v>30</v>
      </c>
    </row>
    <row r="11" spans="1:8" s="2" customFormat="1" x14ac:dyDescent="0.25">
      <c r="A11" s="3" t="s">
        <v>26</v>
      </c>
      <c r="B11" s="4">
        <f t="shared" si="0"/>
        <v>1327</v>
      </c>
      <c r="C11" s="1">
        <f>(B11/$B19)*100</f>
        <v>7.8210644191666177</v>
      </c>
      <c r="D11" s="4">
        <v>1141</v>
      </c>
      <c r="E11" s="4">
        <v>186</v>
      </c>
      <c r="F11" s="4">
        <v>668</v>
      </c>
      <c r="G11" s="4">
        <v>653</v>
      </c>
      <c r="H11" s="4">
        <v>6</v>
      </c>
    </row>
    <row r="12" spans="1:8" s="2" customFormat="1" x14ac:dyDescent="0.25">
      <c r="A12" s="3" t="s">
        <v>27</v>
      </c>
      <c r="B12" s="4">
        <f t="shared" si="0"/>
        <v>1195</v>
      </c>
      <c r="C12" s="1">
        <f>(B12/$B19)*100</f>
        <v>7.0430836329345201</v>
      </c>
      <c r="D12" s="4">
        <v>1029</v>
      </c>
      <c r="E12" s="4">
        <v>166</v>
      </c>
      <c r="F12" s="4">
        <v>728</v>
      </c>
      <c r="G12" s="4">
        <v>463</v>
      </c>
      <c r="H12" s="4">
        <v>4</v>
      </c>
    </row>
    <row r="13" spans="1:8" s="2" customFormat="1" x14ac:dyDescent="0.25">
      <c r="A13" s="3" t="s">
        <v>28</v>
      </c>
      <c r="B13" s="4">
        <f t="shared" si="0"/>
        <v>998</v>
      </c>
      <c r="C13" s="1">
        <f>(B13/$B19)*100</f>
        <v>5.8820062474214652</v>
      </c>
      <c r="D13" s="4">
        <v>803</v>
      </c>
      <c r="E13" s="4">
        <v>195</v>
      </c>
      <c r="F13" s="4">
        <v>544</v>
      </c>
      <c r="G13" s="4">
        <v>438</v>
      </c>
      <c r="H13" s="4">
        <v>16</v>
      </c>
    </row>
    <row r="14" spans="1:8" s="2" customFormat="1" x14ac:dyDescent="0.25">
      <c r="A14" s="3" t="s">
        <v>29</v>
      </c>
      <c r="B14" s="4">
        <f t="shared" si="0"/>
        <v>707</v>
      </c>
      <c r="C14" s="1">
        <f>(B14/$B19)*100</f>
        <v>4.1669122414097952</v>
      </c>
      <c r="D14" s="4">
        <v>601</v>
      </c>
      <c r="E14" s="4">
        <v>106</v>
      </c>
      <c r="F14" s="4">
        <v>296</v>
      </c>
      <c r="G14" s="4">
        <v>410</v>
      </c>
      <c r="H14" s="4">
        <v>1</v>
      </c>
    </row>
    <row r="15" spans="1:8" s="2" customFormat="1" x14ac:dyDescent="0.25">
      <c r="A15" s="3" t="s">
        <v>30</v>
      </c>
      <c r="B15" s="4">
        <f t="shared" si="0"/>
        <v>693</v>
      </c>
      <c r="C15" s="1">
        <f>(B15/$B19)*100</f>
        <v>4.0843991277185125</v>
      </c>
      <c r="D15" s="4">
        <v>592</v>
      </c>
      <c r="E15" s="4">
        <v>101</v>
      </c>
      <c r="F15" s="4">
        <v>355</v>
      </c>
      <c r="G15" s="4">
        <v>334</v>
      </c>
      <c r="H15" s="4">
        <v>4</v>
      </c>
    </row>
    <row r="16" spans="1:8" s="2" customFormat="1" x14ac:dyDescent="0.25">
      <c r="A16" s="3" t="s">
        <v>31</v>
      </c>
      <c r="B16" s="4">
        <f t="shared" si="0"/>
        <v>431</v>
      </c>
      <c r="C16" s="1">
        <f>(B16/$B19)*100</f>
        <v>2.5402251429245006</v>
      </c>
      <c r="D16" s="4">
        <v>353</v>
      </c>
      <c r="E16" s="4">
        <v>78</v>
      </c>
      <c r="F16" s="4">
        <v>247</v>
      </c>
      <c r="G16" s="4">
        <v>184</v>
      </c>
      <c r="H16" s="4"/>
    </row>
    <row r="17" spans="1:8" s="2" customFormat="1" x14ac:dyDescent="0.25">
      <c r="A17" s="3" t="s">
        <v>32</v>
      </c>
      <c r="B17" s="4">
        <f t="shared" si="0"/>
        <v>405</v>
      </c>
      <c r="C17" s="1">
        <f>(B17/$B19)*100</f>
        <v>2.3869865032121176</v>
      </c>
      <c r="D17" s="4">
        <v>365</v>
      </c>
      <c r="E17" s="4">
        <v>40</v>
      </c>
      <c r="F17" s="4"/>
      <c r="G17" s="4">
        <v>404</v>
      </c>
      <c r="H17" s="4">
        <v>1</v>
      </c>
    </row>
    <row r="18" spans="1:8" s="2" customFormat="1" x14ac:dyDescent="0.25">
      <c r="A18" s="11" t="s">
        <v>1</v>
      </c>
      <c r="B18" s="4">
        <f t="shared" si="0"/>
        <v>6389</v>
      </c>
      <c r="C18" s="1">
        <f>(B18/$B19)*100</f>
        <v>37.655448812400543</v>
      </c>
      <c r="D18" s="4">
        <f>D19-SUM(D8:D17)</f>
        <v>5313</v>
      </c>
      <c r="E18" s="4">
        <f t="shared" ref="E18:H18" si="1">E19-SUM(E8:E17)</f>
        <v>1076</v>
      </c>
      <c r="F18" s="4">
        <f t="shared" si="1"/>
        <v>3330</v>
      </c>
      <c r="G18" s="4">
        <f t="shared" si="1"/>
        <v>2984</v>
      </c>
      <c r="H18" s="4">
        <f t="shared" si="1"/>
        <v>75</v>
      </c>
    </row>
    <row r="19" spans="1:8" s="2" customFormat="1" x14ac:dyDescent="0.25">
      <c r="A19" s="12" t="s">
        <v>6</v>
      </c>
      <c r="B19" s="13">
        <f t="shared" si="0"/>
        <v>16967</v>
      </c>
      <c r="C19" s="14">
        <f>(B19/$B19)*100</f>
        <v>100</v>
      </c>
      <c r="D19" s="16">
        <v>13952</v>
      </c>
      <c r="E19" s="16">
        <v>3015</v>
      </c>
      <c r="F19" s="13">
        <v>8571</v>
      </c>
      <c r="G19" s="13">
        <v>8008</v>
      </c>
      <c r="H19" s="13">
        <v>388</v>
      </c>
    </row>
    <row r="20" spans="1:8" s="2" customFormat="1" x14ac:dyDescent="0.25">
      <c r="A20" s="19" t="s">
        <v>7</v>
      </c>
      <c r="B20" s="20"/>
      <c r="C20" s="20"/>
      <c r="D20" s="20"/>
      <c r="E20" s="20"/>
      <c r="F20" s="20"/>
      <c r="G20" s="20"/>
      <c r="H20" s="20"/>
    </row>
    <row r="21" spans="1:8" s="2" customFormat="1" x14ac:dyDescent="0.25">
      <c r="A21" s="3" t="s">
        <v>23</v>
      </c>
      <c r="B21" s="4">
        <f>D21+E21</f>
        <v>1606</v>
      </c>
      <c r="C21" s="1">
        <f>(B21/$B32)*100</f>
        <v>14.250221827861578</v>
      </c>
      <c r="D21" s="4">
        <v>1551</v>
      </c>
      <c r="E21" s="4">
        <v>55</v>
      </c>
      <c r="F21" s="4">
        <v>945</v>
      </c>
      <c r="G21" s="4">
        <v>661</v>
      </c>
      <c r="H21" s="4"/>
    </row>
    <row r="22" spans="1:8" s="2" customFormat="1" x14ac:dyDescent="0.25">
      <c r="A22" s="3" t="s">
        <v>29</v>
      </c>
      <c r="B22" s="4">
        <f t="shared" ref="B22:B30" si="2">D22+E22</f>
        <v>996</v>
      </c>
      <c r="C22" s="1">
        <f>(B22/$B32)*100</f>
        <v>8.837622005323869</v>
      </c>
      <c r="D22" s="4">
        <v>912</v>
      </c>
      <c r="E22" s="4">
        <v>84</v>
      </c>
      <c r="F22" s="4">
        <v>260</v>
      </c>
      <c r="G22" s="4">
        <v>736</v>
      </c>
      <c r="H22" s="4"/>
    </row>
    <row r="23" spans="1:8" s="2" customFormat="1" x14ac:dyDescent="0.25">
      <c r="A23" s="3" t="s">
        <v>31</v>
      </c>
      <c r="B23" s="4">
        <f t="shared" si="2"/>
        <v>921</v>
      </c>
      <c r="C23" s="1">
        <f>(B23/$B32)*100</f>
        <v>8.1721384205856253</v>
      </c>
      <c r="D23" s="4">
        <v>799</v>
      </c>
      <c r="E23" s="4">
        <v>122</v>
      </c>
      <c r="F23" s="4">
        <v>524</v>
      </c>
      <c r="G23" s="4">
        <v>397</v>
      </c>
      <c r="H23" s="4"/>
    </row>
    <row r="24" spans="1:8" s="2" customFormat="1" x14ac:dyDescent="0.25">
      <c r="A24" s="3" t="s">
        <v>30</v>
      </c>
      <c r="B24" s="4">
        <f t="shared" si="2"/>
        <v>797</v>
      </c>
      <c r="C24" s="1">
        <f>(B24/$B32)*100</f>
        <v>7.0718722271517303</v>
      </c>
      <c r="D24" s="4">
        <v>704</v>
      </c>
      <c r="E24" s="4">
        <v>93</v>
      </c>
      <c r="F24" s="4">
        <v>402</v>
      </c>
      <c r="G24" s="4">
        <v>395</v>
      </c>
      <c r="H24" s="4"/>
    </row>
    <row r="25" spans="1:8" s="2" customFormat="1" x14ac:dyDescent="0.25">
      <c r="A25" s="3" t="s">
        <v>27</v>
      </c>
      <c r="B25" s="4">
        <f t="shared" si="2"/>
        <v>586</v>
      </c>
      <c r="C25" s="1">
        <f>(B25/$B32)*100</f>
        <v>5.1996450754214729</v>
      </c>
      <c r="D25" s="4">
        <v>535</v>
      </c>
      <c r="E25" s="4">
        <v>51</v>
      </c>
      <c r="F25" s="4">
        <v>349</v>
      </c>
      <c r="G25" s="4">
        <v>237</v>
      </c>
      <c r="H25" s="4"/>
    </row>
    <row r="26" spans="1:8" s="2" customFormat="1" x14ac:dyDescent="0.25">
      <c r="A26" s="3" t="s">
        <v>33</v>
      </c>
      <c r="B26" s="4">
        <f t="shared" si="2"/>
        <v>574</v>
      </c>
      <c r="C26" s="1">
        <f>(B26/$B32)*100</f>
        <v>5.0931677018633543</v>
      </c>
      <c r="D26" s="4">
        <v>503</v>
      </c>
      <c r="E26" s="4">
        <v>71</v>
      </c>
      <c r="F26" s="4">
        <v>305</v>
      </c>
      <c r="G26" s="4">
        <v>269</v>
      </c>
      <c r="H26" s="4"/>
    </row>
    <row r="27" spans="1:8" s="2" customFormat="1" x14ac:dyDescent="0.25">
      <c r="A27" s="3" t="s">
        <v>34</v>
      </c>
      <c r="B27" s="4">
        <f t="shared" si="2"/>
        <v>531</v>
      </c>
      <c r="C27" s="1">
        <f>(B27/$B32)*100</f>
        <v>4.7116237799467617</v>
      </c>
      <c r="D27" s="4">
        <v>489</v>
      </c>
      <c r="E27" s="4">
        <v>42</v>
      </c>
      <c r="F27" s="4">
        <v>335</v>
      </c>
      <c r="G27" s="4">
        <v>196</v>
      </c>
      <c r="H27" s="4"/>
    </row>
    <row r="28" spans="1:8" s="2" customFormat="1" x14ac:dyDescent="0.25">
      <c r="A28" s="3" t="s">
        <v>35</v>
      </c>
      <c r="B28" s="4">
        <f t="shared" si="2"/>
        <v>419</v>
      </c>
      <c r="C28" s="1">
        <f>(B28/$B32)*100</f>
        <v>3.7178349600709848</v>
      </c>
      <c r="D28" s="4">
        <v>393</v>
      </c>
      <c r="E28" s="4">
        <v>26</v>
      </c>
      <c r="F28" s="4">
        <v>245</v>
      </c>
      <c r="G28" s="4">
        <v>174</v>
      </c>
      <c r="H28" s="4"/>
    </row>
    <row r="29" spans="1:8" s="2" customFormat="1" x14ac:dyDescent="0.25">
      <c r="A29" s="3" t="s">
        <v>36</v>
      </c>
      <c r="B29" s="4">
        <f t="shared" si="2"/>
        <v>358</v>
      </c>
      <c r="C29" s="1">
        <f>(B29/$B32)*100</f>
        <v>3.1765749778172139</v>
      </c>
      <c r="D29" s="4">
        <v>335</v>
      </c>
      <c r="E29" s="4">
        <v>23</v>
      </c>
      <c r="F29" s="4">
        <v>219</v>
      </c>
      <c r="G29" s="4">
        <v>139</v>
      </c>
      <c r="H29" s="4"/>
    </row>
    <row r="30" spans="1:8" s="2" customFormat="1" x14ac:dyDescent="0.25">
      <c r="A30" s="3" t="s">
        <v>37</v>
      </c>
      <c r="B30" s="4">
        <f t="shared" si="2"/>
        <v>328</v>
      </c>
      <c r="C30" s="1">
        <f>(B30/$B32)*100</f>
        <v>2.9103815439219165</v>
      </c>
      <c r="D30" s="4">
        <v>286</v>
      </c>
      <c r="E30" s="4">
        <v>42</v>
      </c>
      <c r="F30" s="4">
        <v>186</v>
      </c>
      <c r="G30" s="4">
        <v>142</v>
      </c>
      <c r="H30" s="4"/>
    </row>
    <row r="31" spans="1:8" s="2" customFormat="1" x14ac:dyDescent="0.25">
      <c r="A31" s="11" t="s">
        <v>1</v>
      </c>
      <c r="B31" s="4">
        <f t="shared" ref="B31:B32" si="3">D31+E31</f>
        <v>4154</v>
      </c>
      <c r="C31" s="1">
        <f>(B31/$B32)*100</f>
        <v>36.858917480035494</v>
      </c>
      <c r="D31" s="4">
        <f>D32-SUM(D21:D30)</f>
        <v>3609</v>
      </c>
      <c r="E31" s="4">
        <f t="shared" ref="E31:H31" si="4">E32-SUM(E21:E30)</f>
        <v>545</v>
      </c>
      <c r="F31" s="4">
        <f t="shared" si="4"/>
        <v>2230</v>
      </c>
      <c r="G31" s="4">
        <f t="shared" si="4"/>
        <v>1919</v>
      </c>
      <c r="H31" s="4">
        <f t="shared" si="4"/>
        <v>5</v>
      </c>
    </row>
    <row r="32" spans="1:8" s="2" customFormat="1" x14ac:dyDescent="0.25">
      <c r="A32" s="12" t="s">
        <v>12</v>
      </c>
      <c r="B32" s="13">
        <f t="shared" si="3"/>
        <v>11270</v>
      </c>
      <c r="C32" s="14">
        <f>(B32/$B32)*100</f>
        <v>100</v>
      </c>
      <c r="D32" s="13">
        <v>10116</v>
      </c>
      <c r="E32" s="13">
        <v>1154</v>
      </c>
      <c r="F32" s="13">
        <v>6000</v>
      </c>
      <c r="G32" s="13">
        <v>5265</v>
      </c>
      <c r="H32" s="13">
        <v>5</v>
      </c>
    </row>
    <row r="33" spans="1:8" s="2" customFormat="1" x14ac:dyDescent="0.25">
      <c r="A33" s="19" t="s">
        <v>8</v>
      </c>
      <c r="B33" s="20"/>
      <c r="C33" s="20"/>
      <c r="D33" s="20"/>
      <c r="E33" s="20"/>
      <c r="F33" s="20"/>
      <c r="G33" s="20"/>
      <c r="H33" s="20"/>
    </row>
    <row r="34" spans="1:8" s="2" customFormat="1" x14ac:dyDescent="0.25">
      <c r="A34" s="3" t="s">
        <v>23</v>
      </c>
      <c r="B34" s="4">
        <f>D34+E34</f>
        <v>2355</v>
      </c>
      <c r="C34" s="1">
        <f>(B34/$B45)*100</f>
        <v>15.790532385677885</v>
      </c>
      <c r="D34" s="4">
        <v>2300</v>
      </c>
      <c r="E34" s="4">
        <v>55</v>
      </c>
      <c r="F34" s="4">
        <v>1805</v>
      </c>
      <c r="G34" s="4">
        <v>549</v>
      </c>
      <c r="H34" s="4">
        <v>1</v>
      </c>
    </row>
    <row r="35" spans="1:8" s="2" customFormat="1" x14ac:dyDescent="0.25">
      <c r="A35" s="3" t="s">
        <v>38</v>
      </c>
      <c r="B35" s="4">
        <f t="shared" ref="B35:B43" si="5">D35+E35</f>
        <v>873</v>
      </c>
      <c r="C35" s="1">
        <f>(B35/$B45)*100</f>
        <v>5.8535604130347325</v>
      </c>
      <c r="D35" s="4">
        <v>702</v>
      </c>
      <c r="E35" s="4">
        <v>171</v>
      </c>
      <c r="F35" s="4">
        <v>670</v>
      </c>
      <c r="G35" s="4">
        <v>201</v>
      </c>
      <c r="H35" s="4">
        <v>2</v>
      </c>
    </row>
    <row r="36" spans="1:8" s="2" customFormat="1" x14ac:dyDescent="0.25">
      <c r="A36" s="3" t="s">
        <v>39</v>
      </c>
      <c r="B36" s="4">
        <f t="shared" si="5"/>
        <v>697</v>
      </c>
      <c r="C36" s="1">
        <f>(B36/$B45)*100</f>
        <v>4.6734611774171917</v>
      </c>
      <c r="D36" s="4">
        <v>622</v>
      </c>
      <c r="E36" s="4">
        <v>75</v>
      </c>
      <c r="F36" s="4">
        <v>391</v>
      </c>
      <c r="G36" s="4">
        <v>305</v>
      </c>
      <c r="H36" s="4">
        <v>1</v>
      </c>
    </row>
    <row r="37" spans="1:8" s="2" customFormat="1" x14ac:dyDescent="0.25">
      <c r="A37" s="3" t="s">
        <v>40</v>
      </c>
      <c r="B37" s="4">
        <f t="shared" si="5"/>
        <v>661</v>
      </c>
      <c r="C37" s="1">
        <f>(B37/$B45)*100</f>
        <v>4.4320772428590587</v>
      </c>
      <c r="D37" s="4">
        <v>578</v>
      </c>
      <c r="E37" s="4">
        <v>83</v>
      </c>
      <c r="F37" s="4">
        <v>287</v>
      </c>
      <c r="G37" s="4">
        <v>374</v>
      </c>
      <c r="H37" s="4"/>
    </row>
    <row r="38" spans="1:8" s="2" customFormat="1" x14ac:dyDescent="0.25">
      <c r="A38" s="3" t="s">
        <v>30</v>
      </c>
      <c r="B38" s="4">
        <f t="shared" si="5"/>
        <v>574</v>
      </c>
      <c r="C38" s="1">
        <f>(B38/$B45)*100</f>
        <v>3.84873273434357</v>
      </c>
      <c r="D38" s="4">
        <v>492</v>
      </c>
      <c r="E38" s="4">
        <v>82</v>
      </c>
      <c r="F38" s="4">
        <v>303</v>
      </c>
      <c r="G38" s="4">
        <v>270</v>
      </c>
      <c r="H38" s="4">
        <v>1</v>
      </c>
    </row>
    <row r="39" spans="1:8" s="2" customFormat="1" x14ac:dyDescent="0.25">
      <c r="A39" s="3" t="s">
        <v>33</v>
      </c>
      <c r="B39" s="4">
        <f t="shared" si="5"/>
        <v>514</v>
      </c>
      <c r="C39" s="1">
        <f>(B39/$B45)*100</f>
        <v>3.4464261767466811</v>
      </c>
      <c r="D39" s="4">
        <v>408</v>
      </c>
      <c r="E39" s="4">
        <v>106</v>
      </c>
      <c r="F39" s="4">
        <v>310</v>
      </c>
      <c r="G39" s="4">
        <v>203</v>
      </c>
      <c r="H39" s="4">
        <v>1</v>
      </c>
    </row>
    <row r="40" spans="1:8" s="2" customFormat="1" x14ac:dyDescent="0.25">
      <c r="A40" s="3" t="s">
        <v>29</v>
      </c>
      <c r="B40" s="4">
        <f t="shared" si="5"/>
        <v>495</v>
      </c>
      <c r="C40" s="1">
        <f>(B40/$B45)*100</f>
        <v>3.3190291001743333</v>
      </c>
      <c r="D40" s="4">
        <v>424</v>
      </c>
      <c r="E40" s="4">
        <v>71</v>
      </c>
      <c r="F40" s="4">
        <v>105</v>
      </c>
      <c r="G40" s="4">
        <v>387</v>
      </c>
      <c r="H40" s="4">
        <v>3</v>
      </c>
    </row>
    <row r="41" spans="1:8" s="2" customFormat="1" x14ac:dyDescent="0.25">
      <c r="A41" s="3" t="s">
        <v>34</v>
      </c>
      <c r="B41" s="4">
        <f t="shared" si="5"/>
        <v>435</v>
      </c>
      <c r="C41" s="1">
        <f>(B41/$B45)*100</f>
        <v>2.9167225425774443</v>
      </c>
      <c r="D41" s="4">
        <v>404</v>
      </c>
      <c r="E41" s="4">
        <v>31</v>
      </c>
      <c r="F41" s="4">
        <v>263</v>
      </c>
      <c r="G41" s="4">
        <v>172</v>
      </c>
      <c r="H41" s="4"/>
    </row>
    <row r="42" spans="1:8" s="2" customFormat="1" x14ac:dyDescent="0.25">
      <c r="A42" s="3" t="s">
        <v>41</v>
      </c>
      <c r="B42" s="4">
        <f t="shared" si="5"/>
        <v>374</v>
      </c>
      <c r="C42" s="1">
        <f>(B42/$B45)*100</f>
        <v>2.5077108756872737</v>
      </c>
      <c r="D42" s="4">
        <v>279</v>
      </c>
      <c r="E42" s="4">
        <v>95</v>
      </c>
      <c r="F42" s="4">
        <v>272</v>
      </c>
      <c r="G42" s="4">
        <v>102</v>
      </c>
      <c r="H42" s="4"/>
    </row>
    <row r="43" spans="1:8" s="2" customFormat="1" x14ac:dyDescent="0.25">
      <c r="A43" s="3" t="s">
        <v>42</v>
      </c>
      <c r="B43" s="4">
        <f t="shared" si="5"/>
        <v>354</v>
      </c>
      <c r="C43" s="1">
        <f>(B43/$B45)*100</f>
        <v>2.3736086898216442</v>
      </c>
      <c r="D43" s="4">
        <v>322</v>
      </c>
      <c r="E43" s="4">
        <v>32</v>
      </c>
      <c r="F43" s="4">
        <v>183</v>
      </c>
      <c r="G43" s="4">
        <v>171</v>
      </c>
      <c r="H43" s="4"/>
    </row>
    <row r="44" spans="1:8" s="2" customFormat="1" x14ac:dyDescent="0.25">
      <c r="A44" s="11" t="s">
        <v>1</v>
      </c>
      <c r="B44" s="4">
        <f t="shared" ref="B44:B45" si="6">D44+E44</f>
        <v>7582</v>
      </c>
      <c r="C44" s="1">
        <f>(B44/$B45)*100</f>
        <v>50.838138661660182</v>
      </c>
      <c r="D44" s="4">
        <f>D45-SUM(D34:D43)</f>
        <v>6455</v>
      </c>
      <c r="E44" s="4">
        <f t="shared" ref="E44:H44" si="7">E45-SUM(E34:E43)</f>
        <v>1127</v>
      </c>
      <c r="F44" s="4">
        <f t="shared" si="7"/>
        <v>3722</v>
      </c>
      <c r="G44" s="4">
        <f t="shared" si="7"/>
        <v>3835</v>
      </c>
      <c r="H44" s="4">
        <f t="shared" si="7"/>
        <v>25</v>
      </c>
    </row>
    <row r="45" spans="1:8" s="2" customFormat="1" x14ac:dyDescent="0.25">
      <c r="A45" s="12" t="s">
        <v>13</v>
      </c>
      <c r="B45" s="13">
        <f t="shared" si="6"/>
        <v>14914</v>
      </c>
      <c r="C45" s="14">
        <f>(B45/$B45)*100</f>
        <v>100</v>
      </c>
      <c r="D45" s="13">
        <v>12986</v>
      </c>
      <c r="E45" s="13">
        <v>1928</v>
      </c>
      <c r="F45" s="13">
        <v>8311</v>
      </c>
      <c r="G45" s="13">
        <v>6569</v>
      </c>
      <c r="H45" s="13">
        <v>34</v>
      </c>
    </row>
    <row r="46" spans="1:8" s="2" customFormat="1" x14ac:dyDescent="0.25">
      <c r="A46" s="19" t="s">
        <v>9</v>
      </c>
      <c r="B46" s="20"/>
      <c r="C46" s="20"/>
      <c r="D46" s="20"/>
      <c r="E46" s="20"/>
      <c r="F46" s="20"/>
      <c r="G46" s="20"/>
      <c r="H46" s="20"/>
    </row>
    <row r="47" spans="1:8" s="2" customFormat="1" x14ac:dyDescent="0.25">
      <c r="A47" s="3" t="s">
        <v>23</v>
      </c>
      <c r="B47" s="4">
        <f>D47+E47</f>
        <v>35410</v>
      </c>
      <c r="C47" s="1">
        <f>(B47/$B58)*100</f>
        <v>23.328743568289774</v>
      </c>
      <c r="D47" s="4">
        <v>29999</v>
      </c>
      <c r="E47" s="4">
        <v>5411</v>
      </c>
      <c r="F47" s="4">
        <v>21449</v>
      </c>
      <c r="G47" s="4">
        <v>13954</v>
      </c>
      <c r="H47" s="4">
        <v>7</v>
      </c>
    </row>
    <row r="48" spans="1:8" s="2" customFormat="1" x14ac:dyDescent="0.25">
      <c r="A48" s="3" t="s">
        <v>32</v>
      </c>
      <c r="B48" s="4">
        <f t="shared" ref="B48:B56" si="8">D48+E48</f>
        <v>26568</v>
      </c>
      <c r="C48" s="1">
        <f>(B48/$B58)*100</f>
        <v>17.503475264680109</v>
      </c>
      <c r="D48" s="4">
        <v>21755</v>
      </c>
      <c r="E48" s="4">
        <v>4813</v>
      </c>
      <c r="F48" s="4">
        <v>60</v>
      </c>
      <c r="G48" s="4">
        <v>26497</v>
      </c>
      <c r="H48" s="4">
        <v>11</v>
      </c>
    </row>
    <row r="49" spans="1:8" s="2" customFormat="1" x14ac:dyDescent="0.25">
      <c r="A49" s="3" t="s">
        <v>43</v>
      </c>
      <c r="B49" s="4">
        <f t="shared" si="8"/>
        <v>9174</v>
      </c>
      <c r="C49" s="1">
        <f>(B49/$B58)*100</f>
        <v>6.043995862623281</v>
      </c>
      <c r="D49" s="4">
        <v>7724</v>
      </c>
      <c r="E49" s="4">
        <v>1450</v>
      </c>
      <c r="F49" s="4">
        <v>12</v>
      </c>
      <c r="G49" s="4">
        <v>9158</v>
      </c>
      <c r="H49" s="4">
        <v>4</v>
      </c>
    </row>
    <row r="50" spans="1:8" s="2" customFormat="1" x14ac:dyDescent="0.25">
      <c r="A50" s="3" t="s">
        <v>29</v>
      </c>
      <c r="B50" s="4">
        <f t="shared" si="8"/>
        <v>3800</v>
      </c>
      <c r="C50" s="1">
        <f>(B50/$B58)*100</f>
        <v>2.5035082055775528</v>
      </c>
      <c r="D50" s="4">
        <v>3091</v>
      </c>
      <c r="E50" s="4">
        <v>709</v>
      </c>
      <c r="F50" s="4">
        <v>755</v>
      </c>
      <c r="G50" s="4">
        <v>3043</v>
      </c>
      <c r="H50" s="4">
        <v>2</v>
      </c>
    </row>
    <row r="51" spans="1:8" s="2" customFormat="1" x14ac:dyDescent="0.25">
      <c r="A51" s="3" t="s">
        <v>40</v>
      </c>
      <c r="B51" s="4">
        <f t="shared" si="8"/>
        <v>3535</v>
      </c>
      <c r="C51" s="1">
        <f>(B51/$B58)*100</f>
        <v>2.3289214491359602</v>
      </c>
      <c r="D51" s="4">
        <v>2845</v>
      </c>
      <c r="E51" s="4">
        <v>690</v>
      </c>
      <c r="F51" s="4">
        <v>1092</v>
      </c>
      <c r="G51" s="4">
        <v>2441</v>
      </c>
      <c r="H51" s="4">
        <v>2</v>
      </c>
    </row>
    <row r="52" spans="1:8" s="2" customFormat="1" x14ac:dyDescent="0.25">
      <c r="A52" s="3" t="s">
        <v>44</v>
      </c>
      <c r="B52" s="4">
        <f t="shared" si="8"/>
        <v>3183</v>
      </c>
      <c r="C52" s="1">
        <f>(B52/$B58)*100</f>
        <v>2.0970175311456183</v>
      </c>
      <c r="D52" s="4">
        <v>2591</v>
      </c>
      <c r="E52" s="4">
        <v>592</v>
      </c>
      <c r="F52" s="4">
        <v>2</v>
      </c>
      <c r="G52" s="4">
        <v>3179</v>
      </c>
      <c r="H52" s="4">
        <v>2</v>
      </c>
    </row>
    <row r="53" spans="1:8" s="2" customFormat="1" x14ac:dyDescent="0.25">
      <c r="A53" s="3" t="s">
        <v>45</v>
      </c>
      <c r="B53" s="4">
        <f t="shared" si="8"/>
        <v>2748</v>
      </c>
      <c r="C53" s="1">
        <f>(B53/$B58)*100</f>
        <v>1.8104317234018723</v>
      </c>
      <c r="D53" s="4">
        <v>2335</v>
      </c>
      <c r="E53" s="4">
        <v>413</v>
      </c>
      <c r="F53" s="4">
        <v>2</v>
      </c>
      <c r="G53" s="4">
        <v>2745</v>
      </c>
      <c r="H53" s="4">
        <v>1</v>
      </c>
    </row>
    <row r="54" spans="1:8" s="2" customFormat="1" x14ac:dyDescent="0.25">
      <c r="A54" s="3" t="s">
        <v>46</v>
      </c>
      <c r="B54" s="4">
        <f t="shared" si="8"/>
        <v>2611</v>
      </c>
      <c r="C54" s="1">
        <f>(B54/$B58)*100</f>
        <v>1.7201736644113133</v>
      </c>
      <c r="D54" s="4">
        <v>2061</v>
      </c>
      <c r="E54" s="4">
        <v>550</v>
      </c>
      <c r="F54" s="4">
        <v>4</v>
      </c>
      <c r="G54" s="4">
        <v>2607</v>
      </c>
      <c r="H54" s="4"/>
    </row>
    <row r="55" spans="1:8" s="2" customFormat="1" x14ac:dyDescent="0.25">
      <c r="A55" s="3" t="s">
        <v>39</v>
      </c>
      <c r="B55" s="4">
        <f t="shared" si="8"/>
        <v>2476</v>
      </c>
      <c r="C55" s="1">
        <f>(B55/$B58)*100</f>
        <v>1.6312332413184263</v>
      </c>
      <c r="D55" s="4">
        <v>2027</v>
      </c>
      <c r="E55" s="4">
        <v>449</v>
      </c>
      <c r="F55" s="4">
        <v>1271</v>
      </c>
      <c r="G55" s="4">
        <v>1204</v>
      </c>
      <c r="H55" s="4">
        <v>1</v>
      </c>
    </row>
    <row r="56" spans="1:8" s="2" customFormat="1" x14ac:dyDescent="0.25">
      <c r="A56" s="3" t="s">
        <v>47</v>
      </c>
      <c r="B56" s="4">
        <f t="shared" si="8"/>
        <v>2457</v>
      </c>
      <c r="C56" s="1">
        <f>(B56/$B58)*100</f>
        <v>1.6187157002905388</v>
      </c>
      <c r="D56" s="4">
        <v>2137</v>
      </c>
      <c r="E56" s="4">
        <v>320</v>
      </c>
      <c r="F56" s="4">
        <v>4</v>
      </c>
      <c r="G56" s="4">
        <v>2452</v>
      </c>
      <c r="H56" s="4">
        <v>1</v>
      </c>
    </row>
    <row r="57" spans="1:8" s="2" customFormat="1" x14ac:dyDescent="0.25">
      <c r="A57" s="11" t="s">
        <v>1</v>
      </c>
      <c r="B57" s="4">
        <f t="shared" ref="B57:B58" si="9">D57+E57</f>
        <v>59825</v>
      </c>
      <c r="C57" s="1">
        <f>(B57/$B58)*100</f>
        <v>39.413783789125553</v>
      </c>
      <c r="D57" s="4">
        <f>D58-SUM(D47:D56)</f>
        <v>49281</v>
      </c>
      <c r="E57" s="4">
        <f t="shared" ref="E57:H57" si="10">E58-SUM(E47:E56)</f>
        <v>10544</v>
      </c>
      <c r="F57" s="4">
        <f t="shared" si="10"/>
        <v>29537</v>
      </c>
      <c r="G57" s="4">
        <f t="shared" si="10"/>
        <v>30239</v>
      </c>
      <c r="H57" s="4">
        <f t="shared" si="10"/>
        <v>49</v>
      </c>
    </row>
    <row r="58" spans="1:8" s="2" customFormat="1" ht="15" customHeight="1" x14ac:dyDescent="0.25">
      <c r="A58" s="12" t="s">
        <v>14</v>
      </c>
      <c r="B58" s="13">
        <f t="shared" si="9"/>
        <v>151787</v>
      </c>
      <c r="C58" s="14">
        <f>(B58/$B58)*100</f>
        <v>100</v>
      </c>
      <c r="D58" s="13">
        <v>125846</v>
      </c>
      <c r="E58" s="13">
        <v>25941</v>
      </c>
      <c r="F58" s="13">
        <v>54188</v>
      </c>
      <c r="G58" s="13">
        <v>97519</v>
      </c>
      <c r="H58" s="13">
        <v>80</v>
      </c>
    </row>
    <row r="59" spans="1:8" s="2" customFormat="1" x14ac:dyDescent="0.25">
      <c r="A59" s="19" t="s">
        <v>10</v>
      </c>
      <c r="B59" s="20"/>
      <c r="C59" s="20"/>
      <c r="D59" s="20"/>
      <c r="E59" s="20"/>
      <c r="F59" s="20"/>
      <c r="G59" s="20"/>
      <c r="H59" s="20"/>
    </row>
    <row r="60" spans="1:8" s="2" customFormat="1" x14ac:dyDescent="0.25">
      <c r="A60" s="3" t="s">
        <v>23</v>
      </c>
      <c r="B60" s="4">
        <f>D60+E60</f>
        <v>119320</v>
      </c>
      <c r="C60" s="1">
        <f>(B60/$B71)*100</f>
        <v>75.402066416000508</v>
      </c>
      <c r="D60" s="4">
        <v>82915</v>
      </c>
      <c r="E60" s="4">
        <v>36405</v>
      </c>
      <c r="F60" s="4">
        <v>66081</v>
      </c>
      <c r="G60" s="4">
        <v>53239</v>
      </c>
      <c r="H60" s="4"/>
    </row>
    <row r="61" spans="1:8" s="2" customFormat="1" x14ac:dyDescent="0.25">
      <c r="A61" s="3" t="s">
        <v>29</v>
      </c>
      <c r="B61" s="4">
        <f t="shared" ref="B61:B69" si="11">D61+E61</f>
        <v>1812</v>
      </c>
      <c r="C61" s="1">
        <f>(B61/$B71)*100</f>
        <v>1.1450598755094947</v>
      </c>
      <c r="D61" s="4">
        <v>1401</v>
      </c>
      <c r="E61" s="4">
        <v>411</v>
      </c>
      <c r="F61" s="4">
        <v>719</v>
      </c>
      <c r="G61" s="4">
        <v>1093</v>
      </c>
      <c r="H61" s="4"/>
    </row>
    <row r="62" spans="1:8" s="2" customFormat="1" x14ac:dyDescent="0.25">
      <c r="A62" s="3" t="s">
        <v>48</v>
      </c>
      <c r="B62" s="4">
        <f t="shared" si="11"/>
        <v>1430</v>
      </c>
      <c r="C62" s="1">
        <f>(B62/$B71)*100</f>
        <v>0.90366204303453501</v>
      </c>
      <c r="D62" s="4">
        <v>1053</v>
      </c>
      <c r="E62" s="4">
        <v>377</v>
      </c>
      <c r="F62" s="4">
        <v>510</v>
      </c>
      <c r="G62" s="4">
        <v>920</v>
      </c>
      <c r="H62" s="4"/>
    </row>
    <row r="63" spans="1:8" s="2" customFormat="1" x14ac:dyDescent="0.25">
      <c r="A63" s="3" t="s">
        <v>49</v>
      </c>
      <c r="B63" s="4">
        <f t="shared" si="11"/>
        <v>1402</v>
      </c>
      <c r="C63" s="1">
        <f>(B63/$B71)*100</f>
        <v>0.88596796107301956</v>
      </c>
      <c r="D63" s="4">
        <v>1096</v>
      </c>
      <c r="E63" s="4">
        <v>306</v>
      </c>
      <c r="F63" s="4">
        <v>921</v>
      </c>
      <c r="G63" s="4">
        <v>481</v>
      </c>
      <c r="H63" s="4"/>
    </row>
    <row r="64" spans="1:8" s="2" customFormat="1" x14ac:dyDescent="0.25">
      <c r="A64" s="3" t="s">
        <v>40</v>
      </c>
      <c r="B64" s="4">
        <f t="shared" si="11"/>
        <v>1197</v>
      </c>
      <c r="C64" s="1">
        <f>(B64/$B71)*100</f>
        <v>0.75642200385478209</v>
      </c>
      <c r="D64" s="4">
        <v>926</v>
      </c>
      <c r="E64" s="4">
        <v>271</v>
      </c>
      <c r="F64" s="4">
        <v>445</v>
      </c>
      <c r="G64" s="4">
        <v>752</v>
      </c>
      <c r="H64" s="4"/>
    </row>
    <row r="65" spans="1:8" s="2" customFormat="1" x14ac:dyDescent="0.25">
      <c r="A65" s="3" t="s">
        <v>33</v>
      </c>
      <c r="B65" s="4">
        <f t="shared" si="11"/>
        <v>1177</v>
      </c>
      <c r="C65" s="1">
        <f>(B65/$B71)*100</f>
        <v>0.74378337388227123</v>
      </c>
      <c r="D65" s="4">
        <v>902</v>
      </c>
      <c r="E65" s="4">
        <v>275</v>
      </c>
      <c r="F65" s="4">
        <v>636</v>
      </c>
      <c r="G65" s="4">
        <v>541</v>
      </c>
      <c r="H65" s="4"/>
    </row>
    <row r="66" spans="1:8" s="2" customFormat="1" x14ac:dyDescent="0.25">
      <c r="A66" s="3" t="s">
        <v>50</v>
      </c>
      <c r="B66" s="4">
        <f t="shared" si="11"/>
        <v>1129</v>
      </c>
      <c r="C66" s="1">
        <f>(B66/$B71)*100</f>
        <v>0.7134506619482448</v>
      </c>
      <c r="D66" s="4">
        <v>828</v>
      </c>
      <c r="E66" s="4">
        <v>301</v>
      </c>
      <c r="F66" s="4">
        <v>639</v>
      </c>
      <c r="G66" s="4">
        <v>490</v>
      </c>
      <c r="H66" s="4"/>
    </row>
    <row r="67" spans="1:8" s="2" customFormat="1" x14ac:dyDescent="0.25">
      <c r="A67" s="3" t="s">
        <v>51</v>
      </c>
      <c r="B67" s="4">
        <f t="shared" si="11"/>
        <v>1072</v>
      </c>
      <c r="C67" s="1">
        <f>(B67/$B71)*100</f>
        <v>0.67743056652658851</v>
      </c>
      <c r="D67" s="4">
        <v>825</v>
      </c>
      <c r="E67" s="4">
        <v>247</v>
      </c>
      <c r="F67" s="4">
        <v>524</v>
      </c>
      <c r="G67" s="4">
        <v>548</v>
      </c>
      <c r="H67" s="4"/>
    </row>
    <row r="68" spans="1:8" s="2" customFormat="1" x14ac:dyDescent="0.25">
      <c r="A68" s="3" t="s">
        <v>52</v>
      </c>
      <c r="B68" s="4">
        <f t="shared" si="11"/>
        <v>1007</v>
      </c>
      <c r="C68" s="1">
        <f>(B68/$B71)*100</f>
        <v>0.63635501911592784</v>
      </c>
      <c r="D68" s="4">
        <v>800</v>
      </c>
      <c r="E68" s="4">
        <v>207</v>
      </c>
      <c r="F68" s="4">
        <v>583</v>
      </c>
      <c r="G68" s="4">
        <v>420</v>
      </c>
      <c r="H68" s="4">
        <v>4</v>
      </c>
    </row>
    <row r="69" spans="1:8" s="2" customFormat="1" x14ac:dyDescent="0.25">
      <c r="A69" s="3" t="s">
        <v>31</v>
      </c>
      <c r="B69" s="4">
        <f t="shared" si="11"/>
        <v>975</v>
      </c>
      <c r="C69" s="1">
        <f>(B69/$B71)*100</f>
        <v>0.61613321115991027</v>
      </c>
      <c r="D69" s="4">
        <v>788</v>
      </c>
      <c r="E69" s="4">
        <v>187</v>
      </c>
      <c r="F69" s="4">
        <v>501</v>
      </c>
      <c r="G69" s="4">
        <v>474</v>
      </c>
      <c r="H69" s="4"/>
    </row>
    <row r="70" spans="1:8" s="2" customFormat="1" x14ac:dyDescent="0.25">
      <c r="A70" s="11" t="s">
        <v>1</v>
      </c>
      <c r="B70" s="4">
        <f t="shared" ref="B70:B71" si="12">D70+E70</f>
        <v>27724</v>
      </c>
      <c r="C70" s="1">
        <f>(B70/$B71)*100</f>
        <v>17.519668867894719</v>
      </c>
      <c r="D70" s="4">
        <f>D71-SUM(D60:D69)</f>
        <v>21384</v>
      </c>
      <c r="E70" s="4">
        <f t="shared" ref="E70:H70" si="13">E71-SUM(E60:E69)</f>
        <v>6340</v>
      </c>
      <c r="F70" s="4">
        <f t="shared" si="13"/>
        <v>13288</v>
      </c>
      <c r="G70" s="4">
        <f t="shared" si="13"/>
        <v>14414</v>
      </c>
      <c r="H70" s="4">
        <f t="shared" si="13"/>
        <v>22</v>
      </c>
    </row>
    <row r="71" spans="1:8" s="2" customFormat="1" ht="15" customHeight="1" x14ac:dyDescent="0.25">
      <c r="A71" s="12" t="s">
        <v>15</v>
      </c>
      <c r="B71" s="13">
        <f t="shared" si="12"/>
        <v>158245</v>
      </c>
      <c r="C71" s="14">
        <f>(B71/$B71)*100</f>
        <v>100</v>
      </c>
      <c r="D71" s="13">
        <v>112918</v>
      </c>
      <c r="E71" s="13">
        <v>45327</v>
      </c>
      <c r="F71" s="13">
        <v>84847</v>
      </c>
      <c r="G71" s="13">
        <v>73372</v>
      </c>
      <c r="H71" s="13">
        <v>26</v>
      </c>
    </row>
    <row r="72" spans="1:8" s="2" customFormat="1" x14ac:dyDescent="0.25">
      <c r="A72" s="19" t="s">
        <v>11</v>
      </c>
      <c r="B72" s="20"/>
      <c r="C72" s="20"/>
      <c r="D72" s="20"/>
      <c r="E72" s="20"/>
      <c r="F72" s="20"/>
      <c r="G72" s="20"/>
      <c r="H72" s="20"/>
    </row>
    <row r="73" spans="1:8" s="2" customFormat="1" x14ac:dyDescent="0.25">
      <c r="A73" s="3" t="s">
        <v>23</v>
      </c>
      <c r="B73" s="4">
        <f>D73+E73</f>
        <v>379574</v>
      </c>
      <c r="C73" s="1">
        <f>(B73/$B84)*100</f>
        <v>81.814086522814037</v>
      </c>
      <c r="D73" s="4">
        <v>292510</v>
      </c>
      <c r="E73" s="4">
        <v>87064</v>
      </c>
      <c r="F73" s="4">
        <v>202978</v>
      </c>
      <c r="G73" s="4">
        <v>176596</v>
      </c>
      <c r="H73" s="4"/>
    </row>
    <row r="74" spans="1:8" s="2" customFormat="1" x14ac:dyDescent="0.25">
      <c r="A74" s="3" t="s">
        <v>50</v>
      </c>
      <c r="B74" s="4">
        <f t="shared" ref="B74:B82" si="14">D74+E74</f>
        <v>6073</v>
      </c>
      <c r="C74" s="1">
        <f>(B74/$B84)*100</f>
        <v>1.3089857246625152</v>
      </c>
      <c r="D74" s="4">
        <v>4261</v>
      </c>
      <c r="E74" s="4">
        <v>1812</v>
      </c>
      <c r="F74" s="4">
        <v>3193</v>
      </c>
      <c r="G74" s="4">
        <v>2879</v>
      </c>
      <c r="H74" s="4">
        <v>1</v>
      </c>
    </row>
    <row r="75" spans="1:8" s="2" customFormat="1" x14ac:dyDescent="0.25">
      <c r="A75" s="3" t="s">
        <v>29</v>
      </c>
      <c r="B75" s="4">
        <f t="shared" si="14"/>
        <v>5252</v>
      </c>
      <c r="C75" s="1">
        <f>(B75/$B84)*100</f>
        <v>1.1320258564017009</v>
      </c>
      <c r="D75" s="4">
        <v>3928</v>
      </c>
      <c r="E75" s="4">
        <v>1324</v>
      </c>
      <c r="F75" s="4">
        <v>2781</v>
      </c>
      <c r="G75" s="4">
        <v>2471</v>
      </c>
      <c r="H75" s="4"/>
    </row>
    <row r="76" spans="1:8" s="2" customFormat="1" x14ac:dyDescent="0.25">
      <c r="A76" s="3" t="s">
        <v>34</v>
      </c>
      <c r="B76" s="4">
        <f t="shared" si="14"/>
        <v>4486</v>
      </c>
      <c r="C76" s="1">
        <f>(B76/$B84)*100</f>
        <v>0.96692079052133117</v>
      </c>
      <c r="D76" s="4">
        <v>3295</v>
      </c>
      <c r="E76" s="4">
        <v>1191</v>
      </c>
      <c r="F76" s="4">
        <v>2315</v>
      </c>
      <c r="G76" s="4">
        <v>2171</v>
      </c>
      <c r="H76" s="4"/>
    </row>
    <row r="77" spans="1:8" s="2" customFormat="1" x14ac:dyDescent="0.25">
      <c r="A77" s="3" t="s">
        <v>49</v>
      </c>
      <c r="B77" s="4">
        <f t="shared" si="14"/>
        <v>3741</v>
      </c>
      <c r="C77" s="1">
        <f>(B77/$B84)*100</f>
        <v>0.80634210373167625</v>
      </c>
      <c r="D77" s="4">
        <v>2814</v>
      </c>
      <c r="E77" s="4">
        <v>927</v>
      </c>
      <c r="F77" s="4">
        <v>2149</v>
      </c>
      <c r="G77" s="4">
        <v>1592</v>
      </c>
      <c r="H77" s="4"/>
    </row>
    <row r="78" spans="1:8" s="2" customFormat="1" x14ac:dyDescent="0.25">
      <c r="A78" s="3" t="s">
        <v>31</v>
      </c>
      <c r="B78" s="4">
        <f t="shared" si="14"/>
        <v>3611</v>
      </c>
      <c r="C78" s="1">
        <f>(B78/$B84)*100</f>
        <v>0.77832166174153516</v>
      </c>
      <c r="D78" s="4">
        <v>2688</v>
      </c>
      <c r="E78" s="4">
        <v>923</v>
      </c>
      <c r="F78" s="4">
        <v>1833</v>
      </c>
      <c r="G78" s="4">
        <v>1778</v>
      </c>
      <c r="H78" s="4"/>
    </row>
    <row r="79" spans="1:8" s="2" customFormat="1" x14ac:dyDescent="0.25">
      <c r="A79" s="3" t="s">
        <v>53</v>
      </c>
      <c r="B79" s="4">
        <f t="shared" si="14"/>
        <v>3332</v>
      </c>
      <c r="C79" s="1">
        <f>(B79/$B84)*100</f>
        <v>0.71818548239346303</v>
      </c>
      <c r="D79" s="4">
        <v>2407</v>
      </c>
      <c r="E79" s="4">
        <v>925</v>
      </c>
      <c r="F79" s="4">
        <v>1655</v>
      </c>
      <c r="G79" s="4">
        <v>1677</v>
      </c>
      <c r="H79" s="4"/>
    </row>
    <row r="80" spans="1:8" s="2" customFormat="1" x14ac:dyDescent="0.25">
      <c r="A80" s="3" t="s">
        <v>54</v>
      </c>
      <c r="B80" s="4">
        <f t="shared" si="14"/>
        <v>2251</v>
      </c>
      <c r="C80" s="1">
        <f>(B80/$B84)*100</f>
        <v>0.48518473015236657</v>
      </c>
      <c r="D80" s="4">
        <v>1659</v>
      </c>
      <c r="E80" s="4">
        <v>592</v>
      </c>
      <c r="F80" s="4">
        <v>1153</v>
      </c>
      <c r="G80" s="4">
        <v>1098</v>
      </c>
      <c r="H80" s="4"/>
    </row>
    <row r="81" spans="1:8" s="2" customFormat="1" x14ac:dyDescent="0.25">
      <c r="A81" s="3" t="s">
        <v>48</v>
      </c>
      <c r="B81" s="4">
        <f t="shared" si="14"/>
        <v>2185</v>
      </c>
      <c r="C81" s="1">
        <f>(B81/$B84)*100</f>
        <v>0.47095896729583331</v>
      </c>
      <c r="D81" s="4">
        <v>1641</v>
      </c>
      <c r="E81" s="4">
        <v>544</v>
      </c>
      <c r="F81" s="4">
        <v>955</v>
      </c>
      <c r="G81" s="4">
        <v>1230</v>
      </c>
      <c r="H81" s="4"/>
    </row>
    <row r="82" spans="1:8" s="2" customFormat="1" x14ac:dyDescent="0.25">
      <c r="A82" s="3" t="s">
        <v>55</v>
      </c>
      <c r="B82" s="4">
        <f t="shared" si="14"/>
        <v>2013</v>
      </c>
      <c r="C82" s="1">
        <f>(B82/$B84)*100</f>
        <v>0.43388576712426202</v>
      </c>
      <c r="D82" s="4">
        <v>1398</v>
      </c>
      <c r="E82" s="4">
        <v>615</v>
      </c>
      <c r="F82" s="4">
        <v>643</v>
      </c>
      <c r="G82" s="4">
        <v>1370</v>
      </c>
      <c r="H82" s="4"/>
    </row>
    <row r="83" spans="1:8" s="2" customFormat="1" x14ac:dyDescent="0.25">
      <c r="A83" s="11" t="s">
        <v>1</v>
      </c>
      <c r="B83" s="4">
        <f t="shared" ref="B83:B84" si="15">D83+E83</f>
        <v>51429</v>
      </c>
      <c r="C83" s="1">
        <f>(B83/$B84)*100</f>
        <v>11.085102393161288</v>
      </c>
      <c r="D83" s="4">
        <f>D84-SUM(D73:D82)</f>
        <v>37914</v>
      </c>
      <c r="E83" s="4">
        <f t="shared" ref="E83:H83" si="16">E84-SUM(E73:E82)</f>
        <v>13515</v>
      </c>
      <c r="F83" s="4">
        <f t="shared" si="16"/>
        <v>26112</v>
      </c>
      <c r="G83" s="4">
        <f t="shared" si="16"/>
        <v>25315</v>
      </c>
      <c r="H83" s="4">
        <f t="shared" si="16"/>
        <v>2</v>
      </c>
    </row>
    <row r="84" spans="1:8" s="2" customFormat="1" ht="15" customHeight="1" x14ac:dyDescent="0.25">
      <c r="A84" s="12" t="s">
        <v>16</v>
      </c>
      <c r="B84" s="13">
        <f t="shared" si="15"/>
        <v>463947</v>
      </c>
      <c r="C84" s="14">
        <f>(B84/$B84)*100</f>
        <v>100</v>
      </c>
      <c r="D84" s="13">
        <v>354515</v>
      </c>
      <c r="E84" s="13">
        <v>109432</v>
      </c>
      <c r="F84" s="13">
        <v>245767</v>
      </c>
      <c r="G84" s="13">
        <v>218177</v>
      </c>
      <c r="H84" s="13">
        <v>3</v>
      </c>
    </row>
    <row r="85" spans="1:8" s="2" customFormat="1" x14ac:dyDescent="0.25"/>
    <row r="86" spans="1:8" s="2" customFormat="1" ht="41.25" customHeight="1" x14ac:dyDescent="0.25">
      <c r="A86" s="22" t="s">
        <v>56</v>
      </c>
      <c r="B86" s="23"/>
      <c r="C86" s="23"/>
      <c r="D86" s="23"/>
      <c r="E86" s="23"/>
      <c r="F86" s="23"/>
      <c r="G86" s="24"/>
      <c r="H86" s="15"/>
    </row>
  </sheetData>
  <mergeCells count="9">
    <mergeCell ref="A59:H59"/>
    <mergeCell ref="A7:G7"/>
    <mergeCell ref="A72:H72"/>
    <mergeCell ref="A86:G86"/>
    <mergeCell ref="A2:H2"/>
    <mergeCell ref="A3:H3"/>
    <mergeCell ref="A20:H20"/>
    <mergeCell ref="A33:H33"/>
    <mergeCell ref="A46:H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4.4.5Hospitalizacion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SANDRA MILENA VARGAS URREGO</cp:lastModifiedBy>
  <dcterms:created xsi:type="dcterms:W3CDTF">2018-11-27T11:56:15Z</dcterms:created>
  <dcterms:modified xsi:type="dcterms:W3CDTF">2021-11-02T12:14:57Z</dcterms:modified>
</cp:coreProperties>
</file>