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1. Cobertura DANE" sheetId="3" r:id="rId1"/>
    <sheet name="Hoja2" sheetId="5" state="hidden" r:id="rId2"/>
    <sheet name="Hoja1" sheetId="4" state="hidden" r:id="rId3"/>
    <sheet name="2. Total EPS" sheetId="2" r:id="rId4"/>
    <sheet name="3. Afiliados X EPS Subsidiado" sheetId="8" r:id="rId5"/>
    <sheet name="4. Afiliados X EPS Contrib_Exc" sheetId="9"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______CAU103">[1]Hoja1!$A$1:$C$10607</definedName>
    <definedName name="_______CAU103">[1]Hoja1!$A$1:$C$10607</definedName>
    <definedName name="______CAU103">[1]Hoja1!$A$1:$C$10607</definedName>
    <definedName name="_____CAU103">[1]Hoja1!$A$1:$C$10607</definedName>
    <definedName name="____CAU103">[1]Hoja1!$A$1:$C$10607</definedName>
    <definedName name="___CAU103">[2]Hoja1!$A$1:$C$10607</definedName>
    <definedName name="__1_13__Reporte_Ministerio___Definitivo_">#REF!</definedName>
    <definedName name="__CAU103">[3]Hoja1!$A$1:$C$10607</definedName>
    <definedName name="_1">[4]LIS183!#REF!</definedName>
    <definedName name="_1_13__Reporte_Ministerio___Definitivo_">#REF!</definedName>
    <definedName name="_10">[4]LIS183!#REF!</definedName>
    <definedName name="_100">[4]LIS183!#REF!</definedName>
    <definedName name="_101">[4]LIS183!#REF!</definedName>
    <definedName name="_102">[4]LIS183!#REF!</definedName>
    <definedName name="_103">[4]LIS183!#REF!</definedName>
    <definedName name="_104">[4]LIS183!#REF!</definedName>
    <definedName name="_105">[4]LIS183!#REF!</definedName>
    <definedName name="_106">[4]LIS183!#REF!</definedName>
    <definedName name="_107">[4]LIS183!#REF!</definedName>
    <definedName name="_108">[4]LIS183!#REF!</definedName>
    <definedName name="_109">[4]LIS183!#REF!</definedName>
    <definedName name="_11">[4]LIS183!#REF!</definedName>
    <definedName name="_110">[4]LIS183!#REF!</definedName>
    <definedName name="_111">[4]LIS183!#REF!</definedName>
    <definedName name="_112">[4]LIS183!#REF!</definedName>
    <definedName name="_113">[4]LIS183!#REF!</definedName>
    <definedName name="_114">[4]LIS183!#REF!</definedName>
    <definedName name="_115">[4]LIS183!#REF!</definedName>
    <definedName name="_1154">[4]LIS183!#REF!</definedName>
    <definedName name="_116">[4]LIS183!#REF!</definedName>
    <definedName name="_117">[4]LIS183!#REF!</definedName>
    <definedName name="_118">[4]LIS183!#REF!</definedName>
    <definedName name="_119">[4]LIS183!#REF!</definedName>
    <definedName name="_12">[4]LIS183!#REF!</definedName>
    <definedName name="_120">[4]LIS183!#REF!</definedName>
    <definedName name="_121">[4]LIS183!#REF!</definedName>
    <definedName name="_122">[4]LIS183!#REF!</definedName>
    <definedName name="_123">[4]LIS183!#REF!</definedName>
    <definedName name="_124">[4]LIS183!#REF!</definedName>
    <definedName name="_125">[4]LIS183!#REF!</definedName>
    <definedName name="_126">[4]LIS183!#REF!</definedName>
    <definedName name="_127">[4]LIS183!#REF!</definedName>
    <definedName name="_128">[4]LIS183!#REF!</definedName>
    <definedName name="_129">[4]LIS183!#REF!</definedName>
    <definedName name="_13">[4]LIS183!#REF!</definedName>
    <definedName name="_130">[4]LIS183!#REF!</definedName>
    <definedName name="_131">[4]LIS183!#REF!</definedName>
    <definedName name="_132">[4]LIS183!#REF!</definedName>
    <definedName name="_133">[4]LIS183!#REF!</definedName>
    <definedName name="_134">[4]LIS183!#REF!</definedName>
    <definedName name="_135">[4]LIS183!#REF!</definedName>
    <definedName name="_136">[4]LIS183!#REF!</definedName>
    <definedName name="_137">[4]LIS183!#REF!</definedName>
    <definedName name="_138">[4]LIS183!#REF!</definedName>
    <definedName name="_139">[4]LIS183!#REF!</definedName>
    <definedName name="_14">[4]LIS183!#REF!</definedName>
    <definedName name="_140">[4]LIS183!#REF!</definedName>
    <definedName name="_141">[4]LIS183!#REF!</definedName>
    <definedName name="_142">[4]LIS183!#REF!</definedName>
    <definedName name="_143">[4]LIS183!#REF!</definedName>
    <definedName name="_144">[4]LIS183!#REF!</definedName>
    <definedName name="_145">[4]LIS183!#REF!</definedName>
    <definedName name="_146">[4]LIS183!#REF!</definedName>
    <definedName name="_147">[4]LIS183!#REF!</definedName>
    <definedName name="_148">[4]LIS183!#REF!</definedName>
    <definedName name="_149">[4]LIS183!#REF!</definedName>
    <definedName name="_15">[4]LIS183!#REF!</definedName>
    <definedName name="_150">[4]LIS183!#REF!</definedName>
    <definedName name="_151">[4]LIS183!#REF!</definedName>
    <definedName name="_152">[4]LIS183!#REF!</definedName>
    <definedName name="_153">[4]LIS183!#REF!</definedName>
    <definedName name="_154">[4]LIS183!#REF!</definedName>
    <definedName name="_155">[4]LIS183!#REF!</definedName>
    <definedName name="_156">[4]LIS183!#REF!</definedName>
    <definedName name="_157">[4]LIS183!#REF!</definedName>
    <definedName name="_158">[4]LIS183!#REF!</definedName>
    <definedName name="_159">[4]LIS183!#REF!</definedName>
    <definedName name="_16">[4]LIS183!#REF!</definedName>
    <definedName name="_160">[4]LIS183!#REF!</definedName>
    <definedName name="_161">[4]LIS183!#REF!</definedName>
    <definedName name="_162">[4]LIS183!#REF!</definedName>
    <definedName name="_163">[4]LIS183!#REF!</definedName>
    <definedName name="_164">[4]LIS183!#REF!</definedName>
    <definedName name="_165">[4]LIS183!#REF!</definedName>
    <definedName name="_166">[4]LIS183!#REF!</definedName>
    <definedName name="_167">[4]LIS183!#REF!</definedName>
    <definedName name="_168">[4]LIS183!#REF!</definedName>
    <definedName name="_169">[4]LIS183!#REF!</definedName>
    <definedName name="_17">[4]LIS183!#REF!</definedName>
    <definedName name="_170">[4]LIS183!#REF!</definedName>
    <definedName name="_171">[4]LIS183!#REF!</definedName>
    <definedName name="_172">[4]LIS183!#REF!</definedName>
    <definedName name="_173">[4]LIS183!#REF!</definedName>
    <definedName name="_174">[4]LIS183!#REF!</definedName>
    <definedName name="_175">[4]LIS183!#REF!</definedName>
    <definedName name="_176">[4]LIS183!#REF!</definedName>
    <definedName name="_177">[4]LIS183!#REF!</definedName>
    <definedName name="_178">[4]LIS183!#REF!</definedName>
    <definedName name="_179">[4]LIS183!#REF!</definedName>
    <definedName name="_18">[4]LIS183!#REF!</definedName>
    <definedName name="_180">[4]LIS183!#REF!</definedName>
    <definedName name="_181">[4]LIS183!#REF!</definedName>
    <definedName name="_182">[4]LIS183!#REF!</definedName>
    <definedName name="_183">[4]LIS183!#REF!</definedName>
    <definedName name="_184">[4]LIS183!#REF!</definedName>
    <definedName name="_185">[4]LIS183!#REF!</definedName>
    <definedName name="_186">[4]LIS183!#REF!</definedName>
    <definedName name="_187">[4]LIS183!#REF!</definedName>
    <definedName name="_188">[4]LIS183!#REF!</definedName>
    <definedName name="_189">[4]LIS183!#REF!</definedName>
    <definedName name="_19">[4]LIS183!#REF!</definedName>
    <definedName name="_190">[4]LIS183!#REF!</definedName>
    <definedName name="_191">[4]LIS183!#REF!</definedName>
    <definedName name="_192">[4]LIS183!#REF!</definedName>
    <definedName name="_193">[4]LIS183!#REF!</definedName>
    <definedName name="_194">[4]LIS183!#REF!</definedName>
    <definedName name="_195">[4]LIS183!#REF!</definedName>
    <definedName name="_196">[4]LIS183!#REF!</definedName>
    <definedName name="_197">[4]LIS183!#REF!</definedName>
    <definedName name="_198">[4]LIS183!#REF!</definedName>
    <definedName name="_199">[4]LIS183!#REF!</definedName>
    <definedName name="_2">[4]LIS183!#REF!</definedName>
    <definedName name="_20">[4]LIS183!#REF!</definedName>
    <definedName name="_21">[4]LIS183!#REF!</definedName>
    <definedName name="_22">[4]LIS183!#REF!</definedName>
    <definedName name="_23">[4]LIS183!#REF!</definedName>
    <definedName name="_24">[4]LIS183!#REF!</definedName>
    <definedName name="_25">[4]LIS183!#REF!</definedName>
    <definedName name="_26">[4]LIS183!#REF!</definedName>
    <definedName name="_27">[4]LIS183!#REF!</definedName>
    <definedName name="_28">[4]LIS183!#REF!</definedName>
    <definedName name="_29">[4]LIS183!#REF!</definedName>
    <definedName name="_3">[4]LIS183!#REF!</definedName>
    <definedName name="_30">[4]LIS183!#REF!</definedName>
    <definedName name="_31">[4]LIS183!#REF!</definedName>
    <definedName name="_32">[4]LIS183!#REF!</definedName>
    <definedName name="_33">[4]LIS183!#REF!</definedName>
    <definedName name="_34">[4]LIS183!#REF!</definedName>
    <definedName name="_35">[4]LIS183!#REF!</definedName>
    <definedName name="_36">[4]LIS183!#REF!</definedName>
    <definedName name="_37">[4]LIS183!#REF!</definedName>
    <definedName name="_38">[4]LIS183!#REF!</definedName>
    <definedName name="_39">[4]LIS183!#REF!</definedName>
    <definedName name="_4">[4]LIS183!#REF!</definedName>
    <definedName name="_40">[4]LIS183!#REF!</definedName>
    <definedName name="_41">[4]LIS183!#REF!</definedName>
    <definedName name="_42">[4]LIS183!#REF!</definedName>
    <definedName name="_43">[4]LIS183!#REF!</definedName>
    <definedName name="_44">[4]LIS183!#REF!</definedName>
    <definedName name="_45">[4]LIS183!#REF!</definedName>
    <definedName name="_46">[4]LIS183!#REF!</definedName>
    <definedName name="_47">[4]LIS183!#REF!</definedName>
    <definedName name="_48">[4]LIS183!#REF!</definedName>
    <definedName name="_49">[4]LIS183!#REF!</definedName>
    <definedName name="_5">[4]LIS183!#REF!</definedName>
    <definedName name="_50">[4]LIS183!#REF!</definedName>
    <definedName name="_51">[4]LIS183!#REF!</definedName>
    <definedName name="_52">[4]LIS183!#REF!</definedName>
    <definedName name="_53">[4]LIS183!#REF!</definedName>
    <definedName name="_54">[4]LIS183!#REF!</definedName>
    <definedName name="_55">[4]LIS183!#REF!</definedName>
    <definedName name="_56">[4]LIS183!#REF!</definedName>
    <definedName name="_57">[4]LIS183!#REF!</definedName>
    <definedName name="_58">[4]LIS183!#REF!</definedName>
    <definedName name="_59">[4]LIS183!#REF!</definedName>
    <definedName name="_6">[4]LIS183!#REF!</definedName>
    <definedName name="_60">[4]LIS183!#REF!</definedName>
    <definedName name="_61">[4]LIS183!#REF!</definedName>
    <definedName name="_62">[4]LIS183!#REF!</definedName>
    <definedName name="_63">[4]LIS183!#REF!</definedName>
    <definedName name="_64">[4]LIS183!#REF!</definedName>
    <definedName name="_65">[4]LIS183!#REF!</definedName>
    <definedName name="_66">[4]LIS183!#REF!</definedName>
    <definedName name="_67">[4]LIS183!#REF!</definedName>
    <definedName name="_68">[4]LIS183!#REF!</definedName>
    <definedName name="_69">[4]LIS183!#REF!</definedName>
    <definedName name="_7">[4]LIS183!#REF!</definedName>
    <definedName name="_70">[4]LIS183!#REF!</definedName>
    <definedName name="_71">[4]LIS183!#REF!</definedName>
    <definedName name="_72">[4]LIS183!#REF!</definedName>
    <definedName name="_73">[4]LIS183!#REF!</definedName>
    <definedName name="_74">[4]LIS183!#REF!</definedName>
    <definedName name="_75">[4]LIS183!#REF!</definedName>
    <definedName name="_76">[4]LIS183!#REF!</definedName>
    <definedName name="_77">[4]LIS183!#REF!</definedName>
    <definedName name="_78">[4]LIS183!#REF!</definedName>
    <definedName name="_79">[4]LIS183!#REF!</definedName>
    <definedName name="_8">[4]LIS183!#REF!</definedName>
    <definedName name="_80">[4]LIS183!#REF!</definedName>
    <definedName name="_81">[4]LIS183!#REF!</definedName>
    <definedName name="_82">[4]LIS183!#REF!</definedName>
    <definedName name="_83">[4]LIS183!#REF!</definedName>
    <definedName name="_84">[4]LIS183!#REF!</definedName>
    <definedName name="_85">[4]LIS183!#REF!</definedName>
    <definedName name="_86">[4]LIS183!#REF!</definedName>
    <definedName name="_87">[4]LIS183!#REF!</definedName>
    <definedName name="_88">[4]LIS183!#REF!</definedName>
    <definedName name="_89">[4]LIS183!#REF!</definedName>
    <definedName name="_9">[4]LIS183!#REF!</definedName>
    <definedName name="_90">[4]LIS183!#REF!</definedName>
    <definedName name="_91">[4]LIS183!#REF!</definedName>
    <definedName name="_92">[4]LIS183!#REF!</definedName>
    <definedName name="_93">[4]LIS183!#REF!</definedName>
    <definedName name="_94">[4]LIS183!#REF!</definedName>
    <definedName name="_95">[4]LIS183!#REF!</definedName>
    <definedName name="_96">[4]LIS183!#REF!</definedName>
    <definedName name="_97">[4]LIS183!#REF!</definedName>
    <definedName name="_98">[4]LIS183!#REF!</definedName>
    <definedName name="_99">[4]LIS183!#REF!</definedName>
    <definedName name="_CAU103">[5]Hoja1!$A$1:$C$10607</definedName>
    <definedName name="_xlnm._FilterDatabase" localSheetId="4" hidden="1">'3. Afiliados X EPS Subsidiado'!$C$3:$T$140</definedName>
    <definedName name="_xlnm._FilterDatabase" localSheetId="5" hidden="1">'4. Afiliados X EPS Contrib_Exc'!$V$4:$AM$141</definedName>
    <definedName name="A">[4]LIS183!#REF!</definedName>
    <definedName name="asdewq">#REF!</definedName>
    <definedName name="_xlnm.Database">#REF!</definedName>
    <definedName name="bASEDEDATOS1">#REF!</definedName>
    <definedName name="BVFD">#REF!</definedName>
    <definedName name="bvg">#REF!</definedName>
    <definedName name="CAU">#REF!</definedName>
    <definedName name="cffbhf">#REF!</definedName>
    <definedName name="COBER">[4]LIS183!#REF!</definedName>
    <definedName name="CODIGO_DIVIPOLA" localSheetId="4">#REF!</definedName>
    <definedName name="CODIGO_DIVIPOLA" localSheetId="5">#REF!</definedName>
    <definedName name="CODIGO_DIVIPOLA">#REF!</definedName>
    <definedName name="D">[4]LIS183!#REF!</definedName>
    <definedName name="DboREGISTRO_LEY_617" localSheetId="4">#REF!</definedName>
    <definedName name="DboREGISTRO_LEY_617" localSheetId="5">#REF!</definedName>
    <definedName name="DboREGISTRO_LEY_617">#REF!</definedName>
    <definedName name="Def">#REF!</definedName>
    <definedName name="defrts">#REF!</definedName>
    <definedName name="DEFUNCIONES10">#REF!</definedName>
    <definedName name="DGGG">#REF!</definedName>
    <definedName name="DIAAN">#REF!</definedName>
    <definedName name="DIAGNOSTICOS4">#REF!</definedName>
    <definedName name="DILLA">#REF!</definedName>
    <definedName name="E">[4]LIS183!#REF!</definedName>
    <definedName name="edad">#REF!</definedName>
    <definedName name="egghgh">#REF!</definedName>
    <definedName name="fda">#REF!</definedName>
    <definedName name="G">[4]LIS183!#REF!</definedName>
    <definedName name="GBV">#REF!</definedName>
    <definedName name="gedad">[6]Hoja4!$A$1:$B$45</definedName>
    <definedName name="GHHGF">#REF!</definedName>
    <definedName name="GJGJU">#REF!</definedName>
    <definedName name="GRUPO105">#REF!</definedName>
    <definedName name="INFARTOMIO2000">#REF!</definedName>
    <definedName name="J">[4]LIS183!#REF!</definedName>
    <definedName name="JHHH">#REF!</definedName>
    <definedName name="JYGY">#REF!</definedName>
    <definedName name="K">[4]LIS183!#REF!</definedName>
    <definedName name="kkl">#REF!</definedName>
    <definedName name="lijnmmlñ">#REF!</definedName>
    <definedName name="lñ">#REF!</definedName>
    <definedName name="mlkl">#REF!</definedName>
    <definedName name="MORTALIDAD">#REF!</definedName>
    <definedName name="MPIOS">#REF!</definedName>
    <definedName name="Ñ">[4]LIS183!#REF!</definedName>
    <definedName name="P">[4]LIS183!#REF!</definedName>
    <definedName name="RA">#REF!</definedName>
    <definedName name="rrrrrr">#REF!</definedName>
    <definedName name="S">[4]LIS183!#REF!</definedName>
    <definedName name="SF">#REF!</definedName>
    <definedName name="SFJDHK">#REF!</definedName>
    <definedName name="sse">#REF!</definedName>
    <definedName name="T">[4]LIS183!#REF!</definedName>
    <definedName name="Tbldiagnosticos_copia">#REF!</definedName>
    <definedName name="Total">[7]Barrios!$C$257</definedName>
    <definedName name="Total1">[8]Barrios!$C$257</definedName>
    <definedName name="UJN">#REF!</definedName>
    <definedName name="vcbg">#REF!</definedName>
    <definedName name="VECTORES">#REF!</definedName>
    <definedName name="W">[4]LIS183!#REF!</definedName>
  </definedNames>
  <calcPr calcId="162913"/>
</workbook>
</file>

<file path=xl/calcChain.xml><?xml version="1.0" encoding="utf-8"?>
<calcChain xmlns="http://schemas.openxmlformats.org/spreadsheetml/2006/main">
  <c r="C64" i="2" l="1"/>
  <c r="I138" i="3" l="1"/>
  <c r="I137" i="3"/>
  <c r="I136" i="3"/>
  <c r="I135" i="3"/>
  <c r="I134" i="3"/>
  <c r="I133" i="3"/>
  <c r="I132" i="3"/>
  <c r="I131" i="3"/>
  <c r="I130" i="3"/>
  <c r="I129" i="3"/>
  <c r="I127" i="3"/>
  <c r="I126" i="3"/>
  <c r="I125" i="3"/>
  <c r="I124" i="3"/>
  <c r="I123" i="3"/>
  <c r="I122" i="3"/>
  <c r="I121" i="3"/>
  <c r="I120" i="3"/>
  <c r="I119" i="3"/>
  <c r="I118" i="3"/>
  <c r="I117" i="3"/>
  <c r="I116" i="3"/>
  <c r="I115" i="3"/>
  <c r="I114" i="3"/>
  <c r="I113" i="3"/>
  <c r="I112" i="3"/>
  <c r="I111" i="3"/>
  <c r="I110" i="3"/>
  <c r="I109" i="3"/>
  <c r="I108" i="3"/>
  <c r="I107" i="3"/>
  <c r="I106" i="3"/>
  <c r="I105" i="3"/>
  <c r="I103" i="3"/>
  <c r="I102" i="3"/>
  <c r="I101" i="3"/>
  <c r="I100" i="3"/>
  <c r="I99" i="3"/>
  <c r="I98" i="3"/>
  <c r="I97" i="3"/>
  <c r="I96" i="3"/>
  <c r="I95" i="3"/>
  <c r="I94" i="3"/>
  <c r="I93" i="3"/>
  <c r="I92" i="3"/>
  <c r="I91" i="3"/>
  <c r="I90" i="3"/>
  <c r="I89" i="3"/>
  <c r="I88" i="3"/>
  <c r="I87" i="3"/>
  <c r="I86" i="3"/>
  <c r="I85" i="3"/>
  <c r="I84" i="3"/>
  <c r="I83" i="3"/>
  <c r="I82" i="3"/>
  <c r="I81" i="3"/>
  <c r="I79" i="3"/>
  <c r="I78" i="3"/>
  <c r="I77" i="3"/>
  <c r="I76" i="3"/>
  <c r="I75" i="3"/>
  <c r="I74" i="3"/>
  <c r="I73" i="3"/>
  <c r="I72" i="3"/>
  <c r="I71" i="3"/>
  <c r="I70" i="3"/>
  <c r="I69" i="3"/>
  <c r="I68" i="3"/>
  <c r="I67" i="3"/>
  <c r="I66" i="3"/>
  <c r="I65" i="3"/>
  <c r="I64" i="3"/>
  <c r="I63" i="3"/>
  <c r="I61" i="3"/>
  <c r="I60" i="3"/>
  <c r="I59" i="3"/>
  <c r="I58" i="3"/>
  <c r="I57" i="3"/>
  <c r="I56" i="3"/>
  <c r="I55" i="3"/>
  <c r="I54" i="3"/>
  <c r="I53" i="3"/>
  <c r="I52" i="3"/>
  <c r="I51" i="3"/>
  <c r="I50" i="3"/>
  <c r="I49" i="3"/>
  <c r="I48" i="3"/>
  <c r="I47" i="3"/>
  <c r="I46" i="3"/>
  <c r="I45" i="3"/>
  <c r="I44" i="3"/>
  <c r="I43" i="3"/>
  <c r="I41" i="3"/>
  <c r="I40" i="3"/>
  <c r="I39" i="3"/>
  <c r="I38" i="3"/>
  <c r="I37" i="3"/>
  <c r="I36" i="3"/>
  <c r="I35" i="3"/>
  <c r="I34" i="3"/>
  <c r="I33" i="3"/>
  <c r="I32" i="3"/>
  <c r="I30" i="3"/>
  <c r="I29" i="3"/>
  <c r="I28" i="3"/>
  <c r="I27" i="3"/>
  <c r="I26" i="3"/>
  <c r="I25" i="3"/>
  <c r="I24" i="3"/>
  <c r="I23" i="3"/>
  <c r="I22" i="3"/>
  <c r="I21" i="3"/>
  <c r="I20" i="3"/>
  <c r="I18" i="3"/>
  <c r="I17" i="3"/>
  <c r="I16" i="3"/>
  <c r="I15" i="3"/>
  <c r="I14" i="3"/>
  <c r="I13" i="3"/>
  <c r="I11" i="3"/>
  <c r="I10" i="3"/>
  <c r="I9" i="3"/>
  <c r="I8" i="3"/>
  <c r="I7" i="3"/>
  <c r="I6" i="3"/>
  <c r="O3" i="3" l="1"/>
  <c r="O2" i="3"/>
  <c r="AN7" i="9" l="1"/>
  <c r="U140" i="8"/>
  <c r="U139" i="8"/>
  <c r="U138" i="8"/>
  <c r="U137" i="8"/>
  <c r="U136" i="8"/>
  <c r="U135" i="8"/>
  <c r="U134" i="8"/>
  <c r="U133" i="8"/>
  <c r="U132" i="8"/>
  <c r="U131" i="8"/>
  <c r="U130" i="8"/>
  <c r="U129" i="8"/>
  <c r="U128" i="8"/>
  <c r="U127" i="8"/>
  <c r="U126" i="8"/>
  <c r="U125" i="8"/>
  <c r="U124" i="8"/>
  <c r="U123" i="8"/>
  <c r="U122" i="8"/>
  <c r="U121" i="8"/>
  <c r="U120" i="8"/>
  <c r="U119" i="8"/>
  <c r="U118" i="8"/>
  <c r="U117" i="8"/>
  <c r="U116" i="8"/>
  <c r="U115" i="8"/>
  <c r="U114" i="8"/>
  <c r="U113" i="8"/>
  <c r="U112" i="8"/>
  <c r="U111" i="8"/>
  <c r="U110" i="8"/>
  <c r="U109" i="8"/>
  <c r="U108" i="8"/>
  <c r="U107" i="8"/>
  <c r="U106" i="8"/>
  <c r="U105" i="8"/>
  <c r="U104" i="8"/>
  <c r="U103" i="8"/>
  <c r="U102" i="8"/>
  <c r="U101" i="8"/>
  <c r="U100" i="8"/>
  <c r="U99" i="8"/>
  <c r="U98" i="8"/>
  <c r="U97" i="8"/>
  <c r="U96" i="8"/>
  <c r="U95" i="8"/>
  <c r="U94" i="8"/>
  <c r="U93" i="8"/>
  <c r="U92" i="8"/>
  <c r="U91" i="8"/>
  <c r="U90" i="8"/>
  <c r="U89" i="8"/>
  <c r="U88" i="8"/>
  <c r="U87" i="8"/>
  <c r="U86" i="8"/>
  <c r="U85" i="8"/>
  <c r="U84" i="8"/>
  <c r="U83" i="8"/>
  <c r="U82" i="8"/>
  <c r="U81" i="8"/>
  <c r="U80" i="8"/>
  <c r="U79" i="8"/>
  <c r="U78" i="8"/>
  <c r="U77" i="8"/>
  <c r="U76" i="8"/>
  <c r="U75" i="8"/>
  <c r="U74" i="8"/>
  <c r="U73" i="8"/>
  <c r="U72" i="8"/>
  <c r="U71" i="8"/>
  <c r="U70" i="8"/>
  <c r="U69" i="8"/>
  <c r="U68" i="8"/>
  <c r="U67" i="8"/>
  <c r="U66" i="8"/>
  <c r="U65" i="8"/>
  <c r="U64" i="8"/>
  <c r="U63" i="8"/>
  <c r="U62" i="8"/>
  <c r="U61" i="8"/>
  <c r="U60" i="8"/>
  <c r="U59" i="8"/>
  <c r="U58" i="8"/>
  <c r="U57" i="8"/>
  <c r="U56" i="8"/>
  <c r="U55" i="8"/>
  <c r="U54" i="8"/>
  <c r="U53" i="8"/>
  <c r="U52" i="8"/>
  <c r="U51" i="8"/>
  <c r="U50" i="8"/>
  <c r="U49" i="8"/>
  <c r="U48" i="8"/>
  <c r="U47" i="8"/>
  <c r="U46" i="8"/>
  <c r="U45" i="8"/>
  <c r="U44" i="8"/>
  <c r="U43" i="8"/>
  <c r="U42" i="8"/>
  <c r="U41" i="8"/>
  <c r="U40" i="8"/>
  <c r="U39" i="8"/>
  <c r="U38" i="8"/>
  <c r="U37" i="8"/>
  <c r="U36" i="8"/>
  <c r="U35" i="8"/>
  <c r="U34" i="8"/>
  <c r="U33" i="8"/>
  <c r="U32" i="8"/>
  <c r="U31" i="8"/>
  <c r="U30" i="8"/>
  <c r="U29" i="8"/>
  <c r="U28" i="8"/>
  <c r="U27" i="8"/>
  <c r="U26" i="8"/>
  <c r="U25" i="8"/>
  <c r="U24" i="8"/>
  <c r="U23" i="8"/>
  <c r="U22" i="8"/>
  <c r="U21" i="8"/>
  <c r="U20" i="8"/>
  <c r="U19" i="8"/>
  <c r="U18" i="8"/>
  <c r="U17" i="8"/>
  <c r="U16" i="8"/>
  <c r="U15" i="8"/>
  <c r="U14" i="8"/>
  <c r="U13" i="8"/>
  <c r="U12" i="8"/>
  <c r="U11" i="8"/>
  <c r="U10" i="8"/>
  <c r="U9" i="8"/>
  <c r="U8" i="8"/>
  <c r="U7" i="8"/>
  <c r="U6" i="8"/>
  <c r="D64" i="2" l="1"/>
  <c r="D63" i="2"/>
  <c r="D62" i="2"/>
  <c r="D61" i="2"/>
  <c r="C23" i="2"/>
  <c r="D22" i="2" s="1"/>
  <c r="D16" i="2" l="1"/>
  <c r="D17" i="2"/>
  <c r="D18" i="2"/>
  <c r="D15" i="2"/>
  <c r="D19" i="2"/>
  <c r="D20" i="2"/>
  <c r="D21" i="2"/>
  <c r="D13" i="2"/>
  <c r="D14" i="2"/>
  <c r="C138" i="3" l="1"/>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AN141" i="9" l="1"/>
  <c r="AN140" i="9"/>
  <c r="AN139" i="9"/>
  <c r="AN138" i="9"/>
  <c r="AN137" i="9"/>
  <c r="AN136" i="9"/>
  <c r="AN135" i="9"/>
  <c r="AN134" i="9"/>
  <c r="AN133" i="9"/>
  <c r="AN132" i="9"/>
  <c r="AN131" i="9"/>
  <c r="AN130" i="9"/>
  <c r="AN129" i="9"/>
  <c r="AN128" i="9"/>
  <c r="AN127" i="9"/>
  <c r="AN126" i="9"/>
  <c r="AN125" i="9"/>
  <c r="AN124" i="9"/>
  <c r="AN123" i="9"/>
  <c r="AN122" i="9"/>
  <c r="AN121" i="9"/>
  <c r="AN120" i="9"/>
  <c r="AN119" i="9"/>
  <c r="AN118" i="9"/>
  <c r="AN117" i="9"/>
  <c r="AN116" i="9"/>
  <c r="AN115" i="9"/>
  <c r="AN114" i="9"/>
  <c r="AN113" i="9"/>
  <c r="AN112" i="9"/>
  <c r="AN111" i="9"/>
  <c r="AN110" i="9"/>
  <c r="AN109" i="9"/>
  <c r="AN108" i="9"/>
  <c r="AN107" i="9"/>
  <c r="AN106" i="9"/>
  <c r="AN105" i="9"/>
  <c r="AN104" i="9"/>
  <c r="AN103" i="9"/>
  <c r="AN102" i="9"/>
  <c r="AN101" i="9"/>
  <c r="AN100" i="9"/>
  <c r="AN99" i="9"/>
  <c r="AN98" i="9"/>
  <c r="AN97" i="9"/>
  <c r="AN96" i="9"/>
  <c r="AN95" i="9"/>
  <c r="AN94" i="9"/>
  <c r="AN93" i="9"/>
  <c r="AN92" i="9"/>
  <c r="AN91" i="9"/>
  <c r="AN90" i="9"/>
  <c r="AN89" i="9"/>
  <c r="AN88" i="9"/>
  <c r="AN87" i="9"/>
  <c r="AN86" i="9"/>
  <c r="AN85" i="9"/>
  <c r="AN84" i="9"/>
  <c r="AN83" i="9"/>
  <c r="AN82" i="9"/>
  <c r="AN81" i="9"/>
  <c r="AN80" i="9"/>
  <c r="AN79" i="9"/>
  <c r="AN78" i="9"/>
  <c r="AN77" i="9"/>
  <c r="AN76" i="9"/>
  <c r="AN75" i="9"/>
  <c r="AN74" i="9"/>
  <c r="AN73" i="9"/>
  <c r="AN72" i="9"/>
  <c r="AN71" i="9"/>
  <c r="AN70" i="9"/>
  <c r="AN69" i="9"/>
  <c r="AN68" i="9"/>
  <c r="AN67" i="9"/>
  <c r="AN66" i="9"/>
  <c r="AN65" i="9"/>
  <c r="AN64" i="9"/>
  <c r="AN63" i="9"/>
  <c r="AN62" i="9"/>
  <c r="AN61" i="9"/>
  <c r="AN60" i="9"/>
  <c r="AN59" i="9"/>
  <c r="AN58" i="9"/>
  <c r="AN57" i="9"/>
  <c r="AN56" i="9"/>
  <c r="AN55" i="9"/>
  <c r="AN54" i="9"/>
  <c r="AN53" i="9"/>
  <c r="AN52" i="9"/>
  <c r="AN51" i="9"/>
  <c r="AN50" i="9"/>
  <c r="AN49" i="9"/>
  <c r="AN48" i="9"/>
  <c r="AN47" i="9"/>
  <c r="AN46" i="9"/>
  <c r="AN45" i="9"/>
  <c r="AN44" i="9"/>
  <c r="AN43" i="9"/>
  <c r="AN42" i="9"/>
  <c r="AN41" i="9"/>
  <c r="AN40" i="9"/>
  <c r="AN39" i="9"/>
  <c r="AN38" i="9"/>
  <c r="AN37" i="9"/>
  <c r="AN36" i="9"/>
  <c r="AN35" i="9"/>
  <c r="AN34" i="9"/>
  <c r="AN33" i="9"/>
  <c r="AN32" i="9"/>
  <c r="AN31" i="9"/>
  <c r="AN30" i="9"/>
  <c r="AN29" i="9"/>
  <c r="AN28" i="9"/>
  <c r="AN27" i="9"/>
  <c r="AN26" i="9"/>
  <c r="AN25" i="9"/>
  <c r="AN24" i="9"/>
  <c r="AN23" i="9"/>
  <c r="AN22" i="9"/>
  <c r="AN21" i="9"/>
  <c r="AN20" i="9"/>
  <c r="AN19" i="9"/>
  <c r="AN18" i="9"/>
  <c r="AN17" i="9"/>
  <c r="AN16" i="9"/>
  <c r="AN15" i="9"/>
  <c r="AN14" i="9"/>
  <c r="AN13" i="9"/>
  <c r="AN12" i="9"/>
  <c r="AN11" i="9"/>
  <c r="AN10" i="9"/>
  <c r="AN9" i="9"/>
  <c r="AN8" i="9"/>
  <c r="V2" i="9"/>
  <c r="C2" i="8"/>
  <c r="Y2" i="8"/>
  <c r="Y6" i="8"/>
  <c r="Y8" i="8"/>
  <c r="Y3" i="8"/>
  <c r="Y7" i="8"/>
  <c r="Y5" i="8"/>
  <c r="Y1" i="8"/>
  <c r="C60" i="2"/>
  <c r="D60" i="2" s="1"/>
  <c r="C52" i="2"/>
  <c r="D51" i="2" l="1"/>
  <c r="D44" i="2"/>
  <c r="D38" i="2"/>
  <c r="D37" i="2"/>
  <c r="D42" i="2"/>
  <c r="D35" i="2"/>
  <c r="D40" i="2"/>
  <c r="D45" i="2"/>
  <c r="D39" i="2"/>
  <c r="D52" i="2"/>
  <c r="D50" i="2"/>
  <c r="D34" i="2"/>
  <c r="D49" i="2"/>
  <c r="D43" i="2"/>
  <c r="D36" i="2"/>
  <c r="D48" i="2"/>
  <c r="D41" i="2"/>
  <c r="D47" i="2"/>
  <c r="D46" i="2"/>
  <c r="J133" i="3"/>
  <c r="J132" i="3"/>
  <c r="J131" i="3"/>
  <c r="J121" i="3"/>
  <c r="J120" i="3"/>
  <c r="J117" i="3"/>
  <c r="J116" i="3"/>
  <c r="J115" i="3"/>
  <c r="J113" i="3"/>
  <c r="J112" i="3"/>
  <c r="J108" i="3"/>
  <c r="J105" i="3"/>
  <c r="J97" i="3"/>
  <c r="J91" i="3"/>
  <c r="J84" i="3"/>
  <c r="J83" i="3"/>
  <c r="J81" i="3"/>
  <c r="J78" i="3"/>
  <c r="J75" i="3"/>
  <c r="J73" i="3"/>
  <c r="J71" i="3"/>
  <c r="J70" i="3"/>
  <c r="J67" i="3"/>
  <c r="J65" i="3"/>
  <c r="J64" i="3"/>
  <c r="J63" i="3"/>
  <c r="J56" i="3"/>
  <c r="J55" i="3"/>
  <c r="J54" i="3"/>
  <c r="J50" i="3"/>
  <c r="J48" i="3"/>
  <c r="J46" i="3"/>
  <c r="J40" i="3"/>
  <c r="J38" i="3"/>
  <c r="J35" i="3"/>
  <c r="J23" i="3"/>
  <c r="J20" i="3"/>
  <c r="J18" i="3"/>
  <c r="J17" i="3"/>
  <c r="J14" i="3"/>
  <c r="J13" i="3"/>
  <c r="J8" i="3"/>
  <c r="J7" i="3"/>
  <c r="J6" i="3"/>
  <c r="J138" i="3"/>
  <c r="J137" i="3"/>
  <c r="J136" i="3"/>
  <c r="J135" i="3"/>
  <c r="J130" i="3"/>
  <c r="J129" i="3"/>
  <c r="J127" i="3"/>
  <c r="J126" i="3"/>
  <c r="J119" i="3"/>
  <c r="J118" i="3"/>
  <c r="J111" i="3"/>
  <c r="J110" i="3"/>
  <c r="J103" i="3"/>
  <c r="J102" i="3"/>
  <c r="J101" i="3"/>
  <c r="J95" i="3"/>
  <c r="J94" i="3"/>
  <c r="J93" i="3"/>
  <c r="J90" i="3"/>
  <c r="J89" i="3"/>
  <c r="J87" i="3"/>
  <c r="J86" i="3"/>
  <c r="J85" i="3"/>
  <c r="J79" i="3"/>
  <c r="J77" i="3"/>
  <c r="J76" i="3"/>
  <c r="J69" i="3"/>
  <c r="J68" i="3"/>
  <c r="J61" i="3"/>
  <c r="J60" i="3"/>
  <c r="J59" i="3"/>
  <c r="J53" i="3"/>
  <c r="J52" i="3"/>
  <c r="J51" i="3"/>
  <c r="J45" i="3"/>
  <c r="J44" i="3"/>
  <c r="J43" i="3"/>
  <c r="J41" i="3"/>
  <c r="J37" i="3"/>
  <c r="J36" i="3"/>
  <c r="J30" i="3"/>
  <c r="J29" i="3"/>
  <c r="J28" i="3"/>
  <c r="J27" i="3"/>
  <c r="J26" i="3"/>
  <c r="J25" i="3"/>
  <c r="J16" i="3"/>
  <c r="J9" i="3"/>
  <c r="J21" i="3" l="1"/>
  <c r="J107" i="3"/>
  <c r="J123" i="3"/>
  <c r="J122" i="3"/>
  <c r="J82" i="3"/>
  <c r="J39" i="3"/>
  <c r="J11" i="3"/>
  <c r="J47" i="3"/>
  <c r="J106" i="3"/>
  <c r="J98" i="3"/>
  <c r="J114" i="3"/>
  <c r="J72" i="3"/>
  <c r="J66" i="3"/>
  <c r="J99" i="3"/>
  <c r="J124" i="3"/>
  <c r="J32" i="3"/>
  <c r="H12" i="3"/>
  <c r="I12" i="3" s="1"/>
  <c r="J57" i="3"/>
  <c r="J49" i="3"/>
  <c r="J74" i="3"/>
  <c r="H19" i="3"/>
  <c r="I19" i="3" s="1"/>
  <c r="J22" i="3"/>
  <c r="J109" i="3"/>
  <c r="H31" i="3"/>
  <c r="I31" i="3" s="1"/>
  <c r="J24" i="3"/>
  <c r="J33" i="3"/>
  <c r="J100" i="3"/>
  <c r="J10" i="3"/>
  <c r="J92" i="3"/>
  <c r="J134" i="3"/>
  <c r="J125" i="3"/>
  <c r="H62" i="3"/>
  <c r="I62" i="3" s="1"/>
  <c r="J58" i="3"/>
  <c r="H128" i="3"/>
  <c r="I128" i="3" s="1"/>
  <c r="H104" i="3"/>
  <c r="I104" i="3" s="1"/>
  <c r="H80" i="3"/>
  <c r="I80" i="3" s="1"/>
  <c r="J88" i="3"/>
  <c r="J96" i="3"/>
  <c r="H42" i="3"/>
  <c r="I42" i="3" s="1"/>
  <c r="J34" i="3"/>
  <c r="J15" i="3"/>
  <c r="H5" i="3"/>
  <c r="I5" i="3" s="1"/>
  <c r="H4" i="3" l="1"/>
  <c r="I4" i="3" s="1"/>
  <c r="O4" i="3" s="1"/>
  <c r="O5" i="3" s="1"/>
  <c r="G138" i="3"/>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138" i="3"/>
  <c r="E137" i="3"/>
  <c r="E136" i="3"/>
  <c r="E135" i="3"/>
  <c r="E134" i="3"/>
  <c r="E133" i="3"/>
  <c r="E132" i="3"/>
  <c r="E131" i="3"/>
  <c r="E130" i="3"/>
  <c r="E129" i="3"/>
  <c r="E127" i="3"/>
  <c r="E126" i="3"/>
  <c r="E125" i="3"/>
  <c r="E124" i="3"/>
  <c r="E123" i="3"/>
  <c r="E122" i="3"/>
  <c r="E121" i="3"/>
  <c r="E120" i="3"/>
  <c r="E119" i="3"/>
  <c r="E118" i="3"/>
  <c r="E117" i="3"/>
  <c r="E116" i="3"/>
  <c r="E115" i="3"/>
  <c r="E114" i="3"/>
  <c r="E113" i="3"/>
  <c r="E112" i="3"/>
  <c r="E111" i="3"/>
  <c r="E110" i="3"/>
  <c r="E109" i="3"/>
  <c r="E108" i="3"/>
  <c r="E107" i="3"/>
  <c r="E106" i="3"/>
  <c r="E105"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L138" i="3"/>
  <c r="L137" i="3"/>
  <c r="L136" i="3"/>
  <c r="L135" i="3"/>
  <c r="L134" i="3"/>
  <c r="L133" i="3"/>
  <c r="L132" i="3"/>
  <c r="L131" i="3"/>
  <c r="L130" i="3"/>
  <c r="L129" i="3"/>
  <c r="L127" i="3"/>
  <c r="L126" i="3"/>
  <c r="L125" i="3"/>
  <c r="L124" i="3"/>
  <c r="L123" i="3"/>
  <c r="L122" i="3"/>
  <c r="L121" i="3"/>
  <c r="L120" i="3"/>
  <c r="L119" i="3"/>
  <c r="L118" i="3"/>
  <c r="L117" i="3"/>
  <c r="L116" i="3"/>
  <c r="L115" i="3"/>
  <c r="L114" i="3"/>
  <c r="L113" i="3"/>
  <c r="L112" i="3"/>
  <c r="L111" i="3"/>
  <c r="L110" i="3"/>
  <c r="L109" i="3"/>
  <c r="L108" i="3"/>
  <c r="L107" i="3"/>
  <c r="L106" i="3"/>
  <c r="L105" i="3"/>
  <c r="L103" i="3"/>
  <c r="L102" i="3"/>
  <c r="L101" i="3"/>
  <c r="L100" i="3"/>
  <c r="L99" i="3"/>
  <c r="L98" i="3"/>
  <c r="L97" i="3"/>
  <c r="L96" i="3"/>
  <c r="L95" i="3"/>
  <c r="L94" i="3"/>
  <c r="L93" i="3"/>
  <c r="L92" i="3"/>
  <c r="L91" i="3"/>
  <c r="L90" i="3"/>
  <c r="L89" i="3"/>
  <c r="L88" i="3"/>
  <c r="L87" i="3"/>
  <c r="L86" i="3"/>
  <c r="L85" i="3"/>
  <c r="L84" i="3"/>
  <c r="L83" i="3"/>
  <c r="L82" i="3"/>
  <c r="L81" i="3"/>
  <c r="L79" i="3"/>
  <c r="L78" i="3"/>
  <c r="L77" i="3"/>
  <c r="L76" i="3"/>
  <c r="L75" i="3"/>
  <c r="L74" i="3"/>
  <c r="L73" i="3"/>
  <c r="L72" i="3"/>
  <c r="L71" i="3"/>
  <c r="L70" i="3"/>
  <c r="L69" i="3"/>
  <c r="L68" i="3"/>
  <c r="L67" i="3"/>
  <c r="L66" i="3"/>
  <c r="L65" i="3"/>
  <c r="L64" i="3"/>
  <c r="L63" i="3"/>
  <c r="L61" i="3"/>
  <c r="L60" i="3"/>
  <c r="L59" i="3"/>
  <c r="L58" i="3"/>
  <c r="L57" i="3"/>
  <c r="L56" i="3"/>
  <c r="L55" i="3"/>
  <c r="L54" i="3"/>
  <c r="L53" i="3"/>
  <c r="L52" i="3"/>
  <c r="L51" i="3"/>
  <c r="L50" i="3"/>
  <c r="L49" i="3"/>
  <c r="L48" i="3"/>
  <c r="L47" i="3"/>
  <c r="L46" i="3"/>
  <c r="L45" i="3"/>
  <c r="L44" i="3"/>
  <c r="L43" i="3"/>
  <c r="L41" i="3"/>
  <c r="L40" i="3"/>
  <c r="L39" i="3"/>
  <c r="L38" i="3"/>
  <c r="L37" i="3"/>
  <c r="L36" i="3"/>
  <c r="L35" i="3"/>
  <c r="L34" i="3"/>
  <c r="L33" i="3"/>
  <c r="L32" i="3"/>
  <c r="L30" i="3"/>
  <c r="L29" i="3"/>
  <c r="L28" i="3"/>
  <c r="L27" i="3"/>
  <c r="L26" i="3"/>
  <c r="L25" i="3"/>
  <c r="L24" i="3"/>
  <c r="L23" i="3"/>
  <c r="L22" i="3"/>
  <c r="L21" i="3"/>
  <c r="L20" i="3"/>
  <c r="L18" i="3"/>
  <c r="L17" i="3"/>
  <c r="L16" i="3"/>
  <c r="L15" i="3"/>
  <c r="L14" i="3"/>
  <c r="L13" i="3"/>
  <c r="L11" i="3"/>
  <c r="L10" i="3"/>
  <c r="L9" i="3"/>
  <c r="L8" i="3"/>
  <c r="L7" i="3"/>
  <c r="L6" i="3"/>
  <c r="K138" i="3" l="1"/>
  <c r="K137" i="3"/>
  <c r="K136" i="3"/>
  <c r="K135" i="3"/>
  <c r="K134" i="3"/>
  <c r="K133" i="3"/>
  <c r="K132" i="3"/>
  <c r="K131" i="3"/>
  <c r="K130" i="3"/>
  <c r="K129" i="3"/>
  <c r="K127" i="3"/>
  <c r="K126" i="3"/>
  <c r="K125" i="3"/>
  <c r="K124" i="3"/>
  <c r="K123" i="3"/>
  <c r="K122" i="3"/>
  <c r="K121" i="3"/>
  <c r="K120" i="3"/>
  <c r="K119" i="3"/>
  <c r="K118" i="3"/>
  <c r="K117" i="3"/>
  <c r="K116" i="3"/>
  <c r="K115" i="3"/>
  <c r="K114" i="3"/>
  <c r="K113" i="3"/>
  <c r="K112" i="3"/>
  <c r="K111" i="3"/>
  <c r="K110" i="3"/>
  <c r="K109" i="3"/>
  <c r="K108" i="3"/>
  <c r="K107" i="3"/>
  <c r="K106" i="3"/>
  <c r="K105" i="3"/>
  <c r="K103" i="3"/>
  <c r="K102" i="3"/>
  <c r="K101" i="3"/>
  <c r="K100" i="3"/>
  <c r="K99" i="3"/>
  <c r="K98" i="3"/>
  <c r="K97" i="3"/>
  <c r="K96" i="3"/>
  <c r="K95" i="3"/>
  <c r="K94" i="3"/>
  <c r="K93" i="3"/>
  <c r="K92" i="3"/>
  <c r="K91" i="3"/>
  <c r="K90" i="3"/>
  <c r="K89" i="3"/>
  <c r="K88" i="3"/>
  <c r="K87" i="3"/>
  <c r="K86" i="3"/>
  <c r="K85" i="3"/>
  <c r="K84" i="3"/>
  <c r="K83" i="3"/>
  <c r="K82" i="3"/>
  <c r="K81" i="3"/>
  <c r="K79" i="3"/>
  <c r="K78" i="3"/>
  <c r="K77" i="3"/>
  <c r="K76" i="3"/>
  <c r="K75" i="3"/>
  <c r="K74" i="3"/>
  <c r="K73" i="3"/>
  <c r="K72" i="3"/>
  <c r="K71" i="3"/>
  <c r="K70" i="3"/>
  <c r="K69" i="3"/>
  <c r="K68" i="3"/>
  <c r="K67" i="3"/>
  <c r="K66" i="3"/>
  <c r="K65" i="3"/>
  <c r="K64" i="3"/>
  <c r="K63" i="3"/>
  <c r="K61" i="3"/>
  <c r="K60" i="3"/>
  <c r="K59" i="3"/>
  <c r="K58" i="3"/>
  <c r="K57" i="3"/>
  <c r="K56" i="3"/>
  <c r="K55" i="3"/>
  <c r="K54" i="3"/>
  <c r="K53" i="3"/>
  <c r="K52" i="3"/>
  <c r="K51" i="3"/>
  <c r="K50" i="3"/>
  <c r="K49" i="3"/>
  <c r="K48" i="3"/>
  <c r="K47" i="3"/>
  <c r="K46" i="3"/>
  <c r="K45" i="3"/>
  <c r="K44" i="3"/>
  <c r="K43" i="3"/>
  <c r="K41" i="3"/>
  <c r="K40" i="3"/>
  <c r="K39" i="3"/>
  <c r="K38" i="3"/>
  <c r="K37" i="3"/>
  <c r="K36" i="3"/>
  <c r="K35" i="3"/>
  <c r="K34" i="3"/>
  <c r="K33" i="3"/>
  <c r="K32" i="3"/>
  <c r="K30" i="3"/>
  <c r="K29" i="3"/>
  <c r="K28" i="3"/>
  <c r="K27" i="3"/>
  <c r="K26" i="3"/>
  <c r="K25" i="3"/>
  <c r="K24" i="3"/>
  <c r="K23" i="3"/>
  <c r="K22" i="3"/>
  <c r="K21" i="3"/>
  <c r="K20" i="3"/>
  <c r="K18" i="3"/>
  <c r="K17" i="3"/>
  <c r="K16" i="3"/>
  <c r="K15" i="3"/>
  <c r="K14" i="3"/>
  <c r="K13" i="3"/>
  <c r="K11" i="3"/>
  <c r="K10" i="3"/>
  <c r="K9" i="3"/>
  <c r="K8" i="3"/>
  <c r="K7" i="3"/>
  <c r="K6" i="3"/>
  <c r="F128" i="3"/>
  <c r="D128" i="3"/>
  <c r="F104" i="3"/>
  <c r="D104" i="3"/>
  <c r="F80" i="3"/>
  <c r="D80" i="3"/>
  <c r="F62" i="3"/>
  <c r="D62" i="3"/>
  <c r="F42" i="3"/>
  <c r="D42" i="3"/>
  <c r="F31" i="3"/>
  <c r="D31" i="3"/>
  <c r="F19" i="3"/>
  <c r="D19" i="3"/>
  <c r="F12" i="3"/>
  <c r="D12" i="3"/>
  <c r="F5" i="3"/>
  <c r="D5" i="3"/>
  <c r="F4" i="3" l="1"/>
  <c r="J128" i="3"/>
  <c r="J104" i="3"/>
  <c r="J80" i="3"/>
  <c r="J62" i="3"/>
  <c r="J42" i="3"/>
  <c r="J31" i="3"/>
  <c r="J19" i="3"/>
  <c r="J12" i="3"/>
  <c r="J5" i="3"/>
  <c r="D23" i="2"/>
  <c r="D7" i="2"/>
  <c r="D8" i="2"/>
  <c r="D9" i="2"/>
  <c r="D10" i="2"/>
  <c r="D6" i="2"/>
  <c r="D11" i="2"/>
  <c r="D12" i="2"/>
  <c r="D4" i="3"/>
  <c r="C42" i="3"/>
  <c r="C128" i="3"/>
  <c r="C31" i="3"/>
  <c r="C62" i="3"/>
  <c r="C104" i="3"/>
  <c r="C19" i="3"/>
  <c r="C12" i="3"/>
  <c r="C80" i="3"/>
  <c r="C5" i="3"/>
  <c r="J4" i="3" l="1"/>
  <c r="L128" i="3"/>
  <c r="E128" i="3"/>
  <c r="G128" i="3"/>
  <c r="L104" i="3"/>
  <c r="E104" i="3"/>
  <c r="G104" i="3"/>
  <c r="L80" i="3"/>
  <c r="E80" i="3"/>
  <c r="G80" i="3"/>
  <c r="L62" i="3"/>
  <c r="E62" i="3"/>
  <c r="G62" i="3"/>
  <c r="L42" i="3"/>
  <c r="E42" i="3"/>
  <c r="G42" i="3"/>
  <c r="L31" i="3"/>
  <c r="E31" i="3"/>
  <c r="G31" i="3"/>
  <c r="E19" i="3"/>
  <c r="L19" i="3"/>
  <c r="G19" i="3"/>
  <c r="E12" i="3"/>
  <c r="L12" i="3"/>
  <c r="G12" i="3"/>
  <c r="L5" i="3"/>
  <c r="E5" i="3"/>
  <c r="G5" i="3"/>
  <c r="K80" i="3"/>
  <c r="K12" i="3"/>
  <c r="K31" i="3"/>
  <c r="K19" i="3"/>
  <c r="K62" i="3"/>
  <c r="K5" i="3"/>
  <c r="K128" i="3"/>
  <c r="K104" i="3"/>
  <c r="K42" i="3"/>
  <c r="C4" i="3"/>
  <c r="E4" i="3" l="1"/>
  <c r="L4" i="3"/>
  <c r="G4" i="3"/>
  <c r="K4" i="3"/>
</calcChain>
</file>

<file path=xl/sharedStrings.xml><?xml version="1.0" encoding="utf-8"?>
<sst xmlns="http://schemas.openxmlformats.org/spreadsheetml/2006/main" count="3270" uniqueCount="2821">
  <si>
    <t>MUNICIPIO</t>
  </si>
  <si>
    <t>REGIMEN SUBSIDIADO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</si>
  <si>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</si>
  <si>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</si>
  <si>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</si>
  <si>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</si>
  <si>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</si>
  <si>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</si>
  <si>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</si>
  <si>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</si>
  <si>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</si>
  <si>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</si>
  <si>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</si>
  <si>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</si>
  <si>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</si>
  <si>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</si>
  <si>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</si>
  <si>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</si>
  <si>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</si>
  <si>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</si>
  <si>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</si>
  <si>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</si>
  <si>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</si>
  <si>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</si>
  <si>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</si>
  <si>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</si>
  <si>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</si>
  <si>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</si>
  <si>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</si>
  <si>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</si>
  <si>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</si>
  <si>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</si>
  <si>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</si>
  <si>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</si>
  <si>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</si>
  <si>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</si>
  <si>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</si>
  <si>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</si>
  <si>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</si>
  <si>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</si>
  <si>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</si>
  <si>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</si>
  <si>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</si>
  <si>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</si>
  <si>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</si>
  <si>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</si>
  <si>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</si>
  <si>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</si>
  <si>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</si>
  <si>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</si>
  <si>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</si>
  <si>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</si>
  <si>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</si>
  <si>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</si>
  <si>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</si>
  <si>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</si>
  <si>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</si>
  <si>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</si>
  <si>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</si>
  <si>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</si>
  <si>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</si>
  <si>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</si>
  <si>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</si>
  <si>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</si>
  <si>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</si>
  <si>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</si>
  <si>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</si>
  <si>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</si>
  <si>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</si>
  <si>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</si>
  <si>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</si>
  <si>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</si>
  <si>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</si>
  <si>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</si>
  <si>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</si>
  <si>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</si>
  <si>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</si>
  <si>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</si>
  <si>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</si>
  <si>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</si>
  <si>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</si>
  <si>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</si>
  <si>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</si>
  <si>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</si>
  <si>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</si>
  <si>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</si>
  <si>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</si>
  <si>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</si>
  <si>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</si>
  <si>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</si>
  <si>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</si>
  <si>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</si>
  <si>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</si>
  <si>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</si>
  <si>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</si>
  <si>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</si>
  <si>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</si>
  <si>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</si>
  <si>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</si>
  <si>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</si>
  <si>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</si>
  <si>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</si>
  <si>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</si>
  <si>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</si>
  <si>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</si>
  <si>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</si>
  <si>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</si>
  <si>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</si>
  <si>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</si>
  <si>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</si>
  <si>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</si>
  <si>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</si>
  <si>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</si>
  <si>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</si>
  <si>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</si>
  <si>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</si>
  <si>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</si>
  <si>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</si>
  <si>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</si>
  <si>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</si>
  <si>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</si>
  <si>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</si>
  <si>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</si>
  <si>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</si>
  <si>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</si>
  <si>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</si>
  <si>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</si>
  <si>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</si>
  <si>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</si>
  <si>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</si>
  <si>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</si>
  <si>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</si>
  <si>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</si>
  <si>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</si>
  <si>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</si>
  <si>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</si>
  <si>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</si>
  <si>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</si>
  <si>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</si>
  <si>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</si>
  <si>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</si>
  <si>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</si>
  <si>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</si>
  <si>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</si>
  <si>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</si>
  <si>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</si>
  <si>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</si>
  <si>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</si>
  <si>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</si>
  <si>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</si>
  <si>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</si>
  <si>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</si>
  <si>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</si>
  <si>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</si>
  <si>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</si>
  <si>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</si>
  <si>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</si>
  <si>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</si>
  <si>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</si>
  <si>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</si>
  <si>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</si>
  <si>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</si>
  <si>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</si>
  <si>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</si>
  <si>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</si>
  <si>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</si>
  <si>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</si>
  <si>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</si>
  <si>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</si>
  <si>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</si>
  <si>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</si>
  <si>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</si>
  <si>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</si>
  <si>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</si>
  <si>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</si>
  <si>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</si>
  <si>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</si>
  <si>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</si>
  <si>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</si>
  <si>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</si>
  <si>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</si>
  <si>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</si>
  <si>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</si>
  <si>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</si>
  <si>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</si>
  <si>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</si>
  <si>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</si>
  <si>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</si>
  <si>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</si>
  <si>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</si>
  <si>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</si>
  <si>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</si>
  <si>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</si>
  <si>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</si>
  <si>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</si>
  <si>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</si>
  <si>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</si>
  <si>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</si>
  <si>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</si>
  <si>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</si>
  <si>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</si>
  <si>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</si>
  <si>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</si>
  <si>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</si>
  <si>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</si>
  <si>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</si>
  <si>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</si>
  <si>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</si>
  <si>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</si>
  <si>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</si>
  <si>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</si>
  <si>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</si>
  <si>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</si>
  <si>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</si>
  <si>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</si>
  <si>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</si>
  <si>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</si>
  <si>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</si>
  <si>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</si>
  <si>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</si>
  <si>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</si>
  <si>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</si>
  <si>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</si>
  <si>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</si>
  <si>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</si>
  <si>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</si>
  <si>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</si>
  <si>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</si>
  <si>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</si>
  <si>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</si>
  <si>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</si>
  <si>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</si>
  <si>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</si>
  <si>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</si>
  <si>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</si>
  <si>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</si>
  <si>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</si>
  <si>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</si>
  <si>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</si>
  <si>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</si>
  <si>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</si>
  <si>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</si>
  <si>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</si>
  <si>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</si>
  <si>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</si>
  <si>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</si>
  <si>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</si>
  <si>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</si>
  <si>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</si>
  <si>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</si>
  <si>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</si>
  <si>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</si>
  <si>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</si>
  <si>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</si>
  <si>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</si>
  <si>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</si>
  <si>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</si>
  <si>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</si>
  <si>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</si>
  <si>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</si>
  <si>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</si>
  <si>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</si>
  <si>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</si>
  <si>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</si>
  <si>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</si>
  <si>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</si>
  <si>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</si>
  <si>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</si>
  <si>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</si>
  <si>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</si>
  <si>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</si>
  <si>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</si>
  <si>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</si>
  <si>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</si>
  <si>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</si>
  <si>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Población diferencia</t>
  </si>
  <si>
    <t>EPS020</t>
  </si>
  <si>
    <t>CCF002</t>
  </si>
  <si>
    <t>ESS024</t>
  </si>
  <si>
    <t>ESS091</t>
  </si>
  <si>
    <t>EPSI03</t>
  </si>
  <si>
    <t>ESS002</t>
  </si>
  <si>
    <r>
      <t xml:space="preserve">REGIMEN EXCEPCIÓN
</t>
    </r>
    <r>
      <rPr>
        <b/>
        <sz val="8"/>
        <color theme="1"/>
        <rFont val="Calibri"/>
        <family val="2"/>
        <scheme val="minor"/>
      </rPr>
      <t>(Magisterio, Ecopetrol, 
UdeA, Unal)</t>
    </r>
  </si>
  <si>
    <t>Emdisalud</t>
  </si>
  <si>
    <t>Coosalud</t>
  </si>
  <si>
    <t>Caprecom</t>
  </si>
  <si>
    <t>Ecoopsos</t>
  </si>
  <si>
    <t>AIC</t>
  </si>
  <si>
    <t>Asmetsalud</t>
  </si>
  <si>
    <t>EPS010</t>
  </si>
  <si>
    <t>EPS016</t>
  </si>
  <si>
    <t>EPS013</t>
  </si>
  <si>
    <t>EPS009</t>
  </si>
  <si>
    <t>EPS037</t>
  </si>
  <si>
    <t>EPS002</t>
  </si>
  <si>
    <t>EPS003</t>
  </si>
  <si>
    <t>EPS023</t>
  </si>
  <si>
    <t>EPS005</t>
  </si>
  <si>
    <t>EPS026</t>
  </si>
  <si>
    <t>EPS001</t>
  </si>
  <si>
    <t>EAS016</t>
  </si>
  <si>
    <t>EAS027</t>
  </si>
  <si>
    <t>EPS015</t>
  </si>
  <si>
    <t>EPS017</t>
  </si>
  <si>
    <t>EPS018</t>
  </si>
  <si>
    <t>EPS033</t>
  </si>
  <si>
    <t>EPS012</t>
  </si>
  <si>
    <t>EPS008</t>
  </si>
  <si>
    <t>Coomeva S.A.</t>
  </si>
  <si>
    <t>EPS Saludcoop</t>
  </si>
  <si>
    <t>La Nueva EPS</t>
  </si>
  <si>
    <t>Sanitas S.A.</t>
  </si>
  <si>
    <t>Aliansalud S.A.</t>
  </si>
  <si>
    <t>SaludVida S.A.</t>
  </si>
  <si>
    <t>COD   EPS</t>
  </si>
  <si>
    <t>EPS</t>
  </si>
  <si>
    <t>MAGISTERIO</t>
  </si>
  <si>
    <t>UNIVERSIDAD DE ANTIOQUIA</t>
  </si>
  <si>
    <t>UNIVERSIDAD NACIONAL</t>
  </si>
  <si>
    <t>ECOPETROL</t>
  </si>
  <si>
    <t>RES004</t>
  </si>
  <si>
    <t>RES011</t>
  </si>
  <si>
    <t>RES008</t>
  </si>
  <si>
    <t>RES002</t>
  </si>
  <si>
    <t>FUENTE: CONTRATOS ELECTRONICOS DE  REGIMEN SUBSIDIADO ,POBLACION CONTRIBUTIVO DEL FIDUFOSYGA. POBLACION PROYECTADA DANE  2013 AJUSTADA CON BASE EN EL CNPV 2018. LOS MUNICIPIOS  CON POBLACION  PENDIENTE POR AFILIAR  NEGATIVA  ES EXPLICADA POR  QUE EN ESTOS  MUNICIPIOS SE CONCENTRA LA POBLACION AFILIADA AL  REGIMEN CONTRIBUTIVO</t>
  </si>
  <si>
    <t>Savia Salud</t>
  </si>
  <si>
    <t>EPM</t>
  </si>
  <si>
    <t xml:space="preserve">NÚMERO  DE AFILIADOS  AL RÉGIMEN SUBSIDIADO POR EMPRESA PROMOTORA DE SALUD-DEPARTAMENTO DE ANTIOQUIA </t>
  </si>
  <si>
    <t>COD-MPIO</t>
  </si>
  <si>
    <t>Participacion de EPS en  municipios:</t>
  </si>
  <si>
    <t>Total  Afiliados  en Antioquia:</t>
  </si>
  <si>
    <t>CARACOLÍ</t>
  </si>
  <si>
    <t>Magdalena Medio</t>
  </si>
  <si>
    <t>PUERTO BERRÍO</t>
  </si>
  <si>
    <t>YONDÓ</t>
  </si>
  <si>
    <t>CÁCERES</t>
  </si>
  <si>
    <t>Bajo Cauca</t>
  </si>
  <si>
    <t>NECHÍ</t>
  </si>
  <si>
    <t>TARAZÁ</t>
  </si>
  <si>
    <t>APARTADÓ</t>
  </si>
  <si>
    <t>CHIGORODÓ</t>
  </si>
  <si>
    <t>MURINDÓ</t>
  </si>
  <si>
    <t>MUTATÁ</t>
  </si>
  <si>
    <t>NECOCLÍ</t>
  </si>
  <si>
    <t>SAN JUAN DE URABÁ</t>
  </si>
  <si>
    <t>SAN PEDRO DE URABÁ</t>
  </si>
  <si>
    <t>VIGÍA DEL FUERTE</t>
  </si>
  <si>
    <t>Nordeste</t>
  </si>
  <si>
    <t>ANORÍ</t>
  </si>
  <si>
    <t>VEGACHÍ</t>
  </si>
  <si>
    <t>YALÍ</t>
  </si>
  <si>
    <t>YOLOMBÓ</t>
  </si>
  <si>
    <t>ABRIAQUÍ</t>
  </si>
  <si>
    <t>Occidente</t>
  </si>
  <si>
    <t>SANTAFÉ DE ANTIOQUIA</t>
  </si>
  <si>
    <t>ANZÁ</t>
  </si>
  <si>
    <t>BURITICÁ</t>
  </si>
  <si>
    <t>EBÉJICO</t>
  </si>
  <si>
    <t>SAN JERÓNIMO</t>
  </si>
  <si>
    <t>SOPETRÁN</t>
  </si>
  <si>
    <t>Norte</t>
  </si>
  <si>
    <t>DONMATÍAS</t>
  </si>
  <si>
    <t>ENTRERRÍOS</t>
  </si>
  <si>
    <t>GÓMEZ PLATA</t>
  </si>
  <si>
    <t>SAN ANDRÉS DE CUERQUÍA</t>
  </si>
  <si>
    <t>SAN JOSÉ DE LA MONTAÑA</t>
  </si>
  <si>
    <t>Oriente</t>
  </si>
  <si>
    <t>ALEJANDRÍA</t>
  </si>
  <si>
    <t>EL CARMEN DE VIBORAL</t>
  </si>
  <si>
    <t>COCORNÁ</t>
  </si>
  <si>
    <t>CONCEPCIÓN</t>
  </si>
  <si>
    <t>GUATAPÉ</t>
  </si>
  <si>
    <t>LA UNIÓN</t>
  </si>
  <si>
    <t>PEÑOL</t>
  </si>
  <si>
    <t>RETIRO</t>
  </si>
  <si>
    <t>SONSÓN</t>
  </si>
  <si>
    <t>AMAGÁ</t>
  </si>
  <si>
    <t>Suroeste</t>
  </si>
  <si>
    <t>ANGELÓPOLIS</t>
  </si>
  <si>
    <t>CIUDAD BOLÍVAR</t>
  </si>
  <si>
    <t>JARDÍN</t>
  </si>
  <si>
    <t>JERICÓ</t>
  </si>
  <si>
    <t>SANTA BÁRBARA</t>
  </si>
  <si>
    <t>TÁMESIS</t>
  </si>
  <si>
    <t>TITIRIBÍ</t>
  </si>
  <si>
    <t>VALPARAÍSO</t>
  </si>
  <si>
    <t>MEDELLÍN</t>
  </si>
  <si>
    <t>ITAGÜÍ</t>
  </si>
  <si>
    <t>Fondo Ferrocarriles Nal</t>
  </si>
  <si>
    <t xml:space="preserve">Salud Total </t>
  </si>
  <si>
    <t>SURA.</t>
  </si>
  <si>
    <t xml:space="preserve">Famisanar </t>
  </si>
  <si>
    <t xml:space="preserve">Servicio Occidental </t>
  </si>
  <si>
    <t xml:space="preserve">Cruz Blanca </t>
  </si>
  <si>
    <t>142EAS016</t>
  </si>
  <si>
    <t>142EAS027</t>
  </si>
  <si>
    <t>142EPS001</t>
  </si>
  <si>
    <t>142EPS002</t>
  </si>
  <si>
    <t>142EPS003</t>
  </si>
  <si>
    <t>142EPS005</t>
  </si>
  <si>
    <t>142EPS009</t>
  </si>
  <si>
    <t>142EPS010</t>
  </si>
  <si>
    <t>142EPS013</t>
  </si>
  <si>
    <t>142EPS015</t>
  </si>
  <si>
    <t>142EPS016</t>
  </si>
  <si>
    <t>142EPS017</t>
  </si>
  <si>
    <t>142EPS018</t>
  </si>
  <si>
    <t>142EPS023</t>
  </si>
  <si>
    <t>142EPS026</t>
  </si>
  <si>
    <t>142EPS033</t>
  </si>
  <si>
    <t>142EPS008</t>
  </si>
  <si>
    <t>142EPS012</t>
  </si>
  <si>
    <t>142EPS037</t>
  </si>
  <si>
    <t>425EAS016</t>
  </si>
  <si>
    <t>425EAS027</t>
  </si>
  <si>
    <t>425EPS001</t>
  </si>
  <si>
    <t>425EPS002</t>
  </si>
  <si>
    <t>425EPS003</t>
  </si>
  <si>
    <t>425EPS005</t>
  </si>
  <si>
    <t>425EPS009</t>
  </si>
  <si>
    <t>425EPS010</t>
  </si>
  <si>
    <t>425EPS013</t>
  </si>
  <si>
    <t>425EPS015</t>
  </si>
  <si>
    <t>425EPS016</t>
  </si>
  <si>
    <t>425EPS017</t>
  </si>
  <si>
    <t>425EPS018</t>
  </si>
  <si>
    <t>425EPS023</t>
  </si>
  <si>
    <t>425EPS026</t>
  </si>
  <si>
    <t>425EPS033</t>
  </si>
  <si>
    <t>425EPS008</t>
  </si>
  <si>
    <t>425EPS012</t>
  </si>
  <si>
    <t>425EPS037</t>
  </si>
  <si>
    <t>579EAS016</t>
  </si>
  <si>
    <t>579EAS027</t>
  </si>
  <si>
    <t>579EPS001</t>
  </si>
  <si>
    <t>579EPS002</t>
  </si>
  <si>
    <t>579EPS003</t>
  </si>
  <si>
    <t>579EPS005</t>
  </si>
  <si>
    <t>579EPS009</t>
  </si>
  <si>
    <t>579EPS010</t>
  </si>
  <si>
    <t>579EPS013</t>
  </si>
  <si>
    <t>579EPS015</t>
  </si>
  <si>
    <t>579EPS016</t>
  </si>
  <si>
    <t>579EPS017</t>
  </si>
  <si>
    <t>579EPS018</t>
  </si>
  <si>
    <t>579EPS023</t>
  </si>
  <si>
    <t>579EPS026</t>
  </si>
  <si>
    <t>579EPS033</t>
  </si>
  <si>
    <t>579EPS008</t>
  </si>
  <si>
    <t>579EPS012</t>
  </si>
  <si>
    <t>579EPS037</t>
  </si>
  <si>
    <t>585EAS016</t>
  </si>
  <si>
    <t>585EAS027</t>
  </si>
  <si>
    <t>585EPS001</t>
  </si>
  <si>
    <t>585EPS002</t>
  </si>
  <si>
    <t>585EPS003</t>
  </si>
  <si>
    <t>585EPS005</t>
  </si>
  <si>
    <t>585EPS009</t>
  </si>
  <si>
    <t>585EPS010</t>
  </si>
  <si>
    <t>585EPS013</t>
  </si>
  <si>
    <t>585EPS015</t>
  </si>
  <si>
    <t>585EPS016</t>
  </si>
  <si>
    <t>585EPS017</t>
  </si>
  <si>
    <t>585EPS018</t>
  </si>
  <si>
    <t>585EPS023</t>
  </si>
  <si>
    <t>585EPS026</t>
  </si>
  <si>
    <t>585EPS033</t>
  </si>
  <si>
    <t>585EPS008</t>
  </si>
  <si>
    <t>585EPS012</t>
  </si>
  <si>
    <t>585EPS037</t>
  </si>
  <si>
    <t>591EAS016</t>
  </si>
  <si>
    <t>591EAS027</t>
  </si>
  <si>
    <t>591EPS001</t>
  </si>
  <si>
    <t>591EPS002</t>
  </si>
  <si>
    <t>591EPS003</t>
  </si>
  <si>
    <t>591EPS005</t>
  </si>
  <si>
    <t>591EPS009</t>
  </si>
  <si>
    <t>591EPS010</t>
  </si>
  <si>
    <t>591EPS013</t>
  </si>
  <si>
    <t>591EPS015</t>
  </si>
  <si>
    <t>591EPS016</t>
  </si>
  <si>
    <t>591EPS017</t>
  </si>
  <si>
    <t>591EPS018</t>
  </si>
  <si>
    <t>591EPS023</t>
  </si>
  <si>
    <t>591EPS026</t>
  </si>
  <si>
    <t>591EPS033</t>
  </si>
  <si>
    <t>591EPS008</t>
  </si>
  <si>
    <t>591EPS012</t>
  </si>
  <si>
    <t>591EPS037</t>
  </si>
  <si>
    <t>893EAS016</t>
  </si>
  <si>
    <t>893EAS027</t>
  </si>
  <si>
    <t>893EPS001</t>
  </si>
  <si>
    <t>893EPS002</t>
  </si>
  <si>
    <t>893EPS003</t>
  </si>
  <si>
    <t>893EPS005</t>
  </si>
  <si>
    <t>893EPS009</t>
  </si>
  <si>
    <t>893EPS010</t>
  </si>
  <si>
    <t>893EPS013</t>
  </si>
  <si>
    <t>893EPS015</t>
  </si>
  <si>
    <t>893EPS016</t>
  </si>
  <si>
    <t>893EPS017</t>
  </si>
  <si>
    <t>893EPS018</t>
  </si>
  <si>
    <t>893EPS023</t>
  </si>
  <si>
    <t>893EPS026</t>
  </si>
  <si>
    <t>893EPS033</t>
  </si>
  <si>
    <t>893EPS008</t>
  </si>
  <si>
    <t>893EPS012</t>
  </si>
  <si>
    <t>893EPS037</t>
  </si>
  <si>
    <t>120EAS016</t>
  </si>
  <si>
    <t>120EAS027</t>
  </si>
  <si>
    <t>120EPS001</t>
  </si>
  <si>
    <t>120EPS002</t>
  </si>
  <si>
    <t>120EPS003</t>
  </si>
  <si>
    <t>120EPS005</t>
  </si>
  <si>
    <t>120EPS009</t>
  </si>
  <si>
    <t>120EPS010</t>
  </si>
  <si>
    <t>120EPS013</t>
  </si>
  <si>
    <t>120EPS015</t>
  </si>
  <si>
    <t>120EPS016</t>
  </si>
  <si>
    <t>120EPS017</t>
  </si>
  <si>
    <t>120EPS018</t>
  </si>
  <si>
    <t>120EPS023</t>
  </si>
  <si>
    <t>120EPS026</t>
  </si>
  <si>
    <t>120EPS033</t>
  </si>
  <si>
    <t>120EPS008</t>
  </si>
  <si>
    <t>120EPS012</t>
  </si>
  <si>
    <t>120EPS037</t>
  </si>
  <si>
    <t>154EAS016</t>
  </si>
  <si>
    <t>154EAS027</t>
  </si>
  <si>
    <t>154EPS001</t>
  </si>
  <si>
    <t>154EPS002</t>
  </si>
  <si>
    <t>154EPS003</t>
  </si>
  <si>
    <t>154EPS005</t>
  </si>
  <si>
    <t>154EPS009</t>
  </si>
  <si>
    <t>154EPS010</t>
  </si>
  <si>
    <t>154EPS013</t>
  </si>
  <si>
    <t>154EPS015</t>
  </si>
  <si>
    <t>154EPS016</t>
  </si>
  <si>
    <t>154EPS017</t>
  </si>
  <si>
    <t>154EPS018</t>
  </si>
  <si>
    <t>154EPS023</t>
  </si>
  <si>
    <t>154EPS026</t>
  </si>
  <si>
    <t>154EPS033</t>
  </si>
  <si>
    <t>154EPS008</t>
  </si>
  <si>
    <t>154EPS012</t>
  </si>
  <si>
    <t>154EPS037</t>
  </si>
  <si>
    <t>250EAS016</t>
  </si>
  <si>
    <t>250EAS027</t>
  </si>
  <si>
    <t>250EPS001</t>
  </si>
  <si>
    <t>250EPS002</t>
  </si>
  <si>
    <t>250EPS003</t>
  </si>
  <si>
    <t>250EPS005</t>
  </si>
  <si>
    <t>250EPS009</t>
  </si>
  <si>
    <t>250EPS010</t>
  </si>
  <si>
    <t>250EPS013</t>
  </si>
  <si>
    <t>250EPS015</t>
  </si>
  <si>
    <t>250EPS016</t>
  </si>
  <si>
    <t>250EPS017</t>
  </si>
  <si>
    <t>250EPS018</t>
  </si>
  <si>
    <t>250EPS023</t>
  </si>
  <si>
    <t>250EPS026</t>
  </si>
  <si>
    <t>250EPS033</t>
  </si>
  <si>
    <t>250EPS008</t>
  </si>
  <si>
    <t>250EPS012</t>
  </si>
  <si>
    <t>250EPS037</t>
  </si>
  <si>
    <t>495EAS016</t>
  </si>
  <si>
    <t>495EAS027</t>
  </si>
  <si>
    <t>495EPS001</t>
  </si>
  <si>
    <t>495EPS002</t>
  </si>
  <si>
    <t>495EPS003</t>
  </si>
  <si>
    <t>495EPS005</t>
  </si>
  <si>
    <t>495EPS009</t>
  </si>
  <si>
    <t>495EPS010</t>
  </si>
  <si>
    <t>495EPS013</t>
  </si>
  <si>
    <t>495EPS015</t>
  </si>
  <si>
    <t>495EPS016</t>
  </si>
  <si>
    <t>495EPS017</t>
  </si>
  <si>
    <t>495EPS018</t>
  </si>
  <si>
    <t>495EPS023</t>
  </si>
  <si>
    <t>495EPS026</t>
  </si>
  <si>
    <t>495EPS033</t>
  </si>
  <si>
    <t>495EPS008</t>
  </si>
  <si>
    <t>495EPS012</t>
  </si>
  <si>
    <t>495EPS037</t>
  </si>
  <si>
    <t>790EAS016</t>
  </si>
  <si>
    <t>790EAS027</t>
  </si>
  <si>
    <t>790EPS001</t>
  </si>
  <si>
    <t>790EPS002</t>
  </si>
  <si>
    <t>790EPS003</t>
  </si>
  <si>
    <t>790EPS005</t>
  </si>
  <si>
    <t>790EPS009</t>
  </si>
  <si>
    <t>790EPS010</t>
  </si>
  <si>
    <t>790EPS013</t>
  </si>
  <si>
    <t>790EPS015</t>
  </si>
  <si>
    <t>790EPS016</t>
  </si>
  <si>
    <t>790EPS017</t>
  </si>
  <si>
    <t>790EPS018</t>
  </si>
  <si>
    <t>790EPS023</t>
  </si>
  <si>
    <t>790EPS026</t>
  </si>
  <si>
    <t>790EPS033</t>
  </si>
  <si>
    <t>790EPS008</t>
  </si>
  <si>
    <t>790EPS012</t>
  </si>
  <si>
    <t>790EPS037</t>
  </si>
  <si>
    <t>895EAS016</t>
  </si>
  <si>
    <t>895EAS027</t>
  </si>
  <si>
    <t>895EPS001</t>
  </si>
  <si>
    <t>895EPS002</t>
  </si>
  <si>
    <t>895EPS003</t>
  </si>
  <si>
    <t>895EPS005</t>
  </si>
  <si>
    <t>895EPS009</t>
  </si>
  <si>
    <t>895EPS010</t>
  </si>
  <si>
    <t>895EPS013</t>
  </si>
  <si>
    <t>895EPS015</t>
  </si>
  <si>
    <t>895EPS016</t>
  </si>
  <si>
    <t>895EPS017</t>
  </si>
  <si>
    <t>895EPS018</t>
  </si>
  <si>
    <t>895EPS023</t>
  </si>
  <si>
    <t>895EPS026</t>
  </si>
  <si>
    <t>895EPS033</t>
  </si>
  <si>
    <t>895EPS008</t>
  </si>
  <si>
    <t>895EPS012</t>
  </si>
  <si>
    <t>895EPS037</t>
  </si>
  <si>
    <t>45EAS016</t>
  </si>
  <si>
    <t>45EAS027</t>
  </si>
  <si>
    <t>45EPS001</t>
  </si>
  <si>
    <t>45EPS002</t>
  </si>
  <si>
    <t>45EPS003</t>
  </si>
  <si>
    <t>45EPS005</t>
  </si>
  <si>
    <t>45EPS009</t>
  </si>
  <si>
    <t>45EPS010</t>
  </si>
  <si>
    <t>45EPS013</t>
  </si>
  <si>
    <t>45EPS015</t>
  </si>
  <si>
    <t>45EPS016</t>
  </si>
  <si>
    <t>45EPS017</t>
  </si>
  <si>
    <t>45EPS018</t>
  </si>
  <si>
    <t>45EPS023</t>
  </si>
  <si>
    <t>45EPS026</t>
  </si>
  <si>
    <t>45EPS033</t>
  </si>
  <si>
    <t>45EPS008</t>
  </si>
  <si>
    <t>45EPS012</t>
  </si>
  <si>
    <t>45EPS037</t>
  </si>
  <si>
    <t>51EAS016</t>
  </si>
  <si>
    <t>51EAS027</t>
  </si>
  <si>
    <t>51EPS001</t>
  </si>
  <si>
    <t>51EPS002</t>
  </si>
  <si>
    <t>51EPS003</t>
  </si>
  <si>
    <t>51EPS005</t>
  </si>
  <si>
    <t>51EPS009</t>
  </si>
  <si>
    <t>51EPS010</t>
  </si>
  <si>
    <t>51EPS013</t>
  </si>
  <si>
    <t>51EPS015</t>
  </si>
  <si>
    <t>51EPS016</t>
  </si>
  <si>
    <t>51EPS017</t>
  </si>
  <si>
    <t>51EPS018</t>
  </si>
  <si>
    <t>51EPS023</t>
  </si>
  <si>
    <t>51EPS026</t>
  </si>
  <si>
    <t>51EPS033</t>
  </si>
  <si>
    <t>51EPS008</t>
  </si>
  <si>
    <t>51EPS012</t>
  </si>
  <si>
    <t>51EPS037</t>
  </si>
  <si>
    <t>147EAS016</t>
  </si>
  <si>
    <t>147EAS027</t>
  </si>
  <si>
    <t>147EPS001</t>
  </si>
  <si>
    <t>147EPS002</t>
  </si>
  <si>
    <t>147EPS003</t>
  </si>
  <si>
    <t>147EPS005</t>
  </si>
  <si>
    <t>147EPS009</t>
  </si>
  <si>
    <t>147EPS010</t>
  </si>
  <si>
    <t>147EPS013</t>
  </si>
  <si>
    <t>147EPS015</t>
  </si>
  <si>
    <t>147EPS016</t>
  </si>
  <si>
    <t>147EPS017</t>
  </si>
  <si>
    <t>147EPS018</t>
  </si>
  <si>
    <t>147EPS023</t>
  </si>
  <si>
    <t>147EPS026</t>
  </si>
  <si>
    <t>147EPS033</t>
  </si>
  <si>
    <t>147EPS008</t>
  </si>
  <si>
    <t>147EPS012</t>
  </si>
  <si>
    <t>147EPS037</t>
  </si>
  <si>
    <t>172EAS016</t>
  </si>
  <si>
    <t>172EAS027</t>
  </si>
  <si>
    <t>172EPS001</t>
  </si>
  <si>
    <t>172EPS002</t>
  </si>
  <si>
    <t>172EPS003</t>
  </si>
  <si>
    <t>172EPS005</t>
  </si>
  <si>
    <t>172EPS009</t>
  </si>
  <si>
    <t>172EPS010</t>
  </si>
  <si>
    <t>172EPS013</t>
  </si>
  <si>
    <t>172EPS015</t>
  </si>
  <si>
    <t>172EPS016</t>
  </si>
  <si>
    <t>172EPS017</t>
  </si>
  <si>
    <t>172EPS018</t>
  </si>
  <si>
    <t>172EPS023</t>
  </si>
  <si>
    <t>172EPS026</t>
  </si>
  <si>
    <t>172EPS033</t>
  </si>
  <si>
    <t>172EPS008</t>
  </si>
  <si>
    <t>172EPS012</t>
  </si>
  <si>
    <t>172EPS037</t>
  </si>
  <si>
    <t>475EAS016</t>
  </si>
  <si>
    <t>475EAS027</t>
  </si>
  <si>
    <t>475EPS001</t>
  </si>
  <si>
    <t>475EPS002</t>
  </si>
  <si>
    <t>475EPS003</t>
  </si>
  <si>
    <t>475EPS005</t>
  </si>
  <si>
    <t>475EPS009</t>
  </si>
  <si>
    <t>475EPS010</t>
  </si>
  <si>
    <t>475EPS013</t>
  </si>
  <si>
    <t>475EPS015</t>
  </si>
  <si>
    <t>475EPS016</t>
  </si>
  <si>
    <t>475EPS017</t>
  </si>
  <si>
    <t>475EPS018</t>
  </si>
  <si>
    <t>475EPS023</t>
  </si>
  <si>
    <t>475EPS026</t>
  </si>
  <si>
    <t>475EPS033</t>
  </si>
  <si>
    <t>475EPS008</t>
  </si>
  <si>
    <t>475EPS012</t>
  </si>
  <si>
    <t>475EPS037</t>
  </si>
  <si>
    <t>480EAS016</t>
  </si>
  <si>
    <t>480EAS027</t>
  </si>
  <si>
    <t>480EPS001</t>
  </si>
  <si>
    <t>480EPS002</t>
  </si>
  <si>
    <t>480EPS003</t>
  </si>
  <si>
    <t>480EPS005</t>
  </si>
  <si>
    <t>480EPS009</t>
  </si>
  <si>
    <t>480EPS010</t>
  </si>
  <si>
    <t>480EPS013</t>
  </si>
  <si>
    <t>480EPS015</t>
  </si>
  <si>
    <t>480EPS016</t>
  </si>
  <si>
    <t>480EPS017</t>
  </si>
  <si>
    <t>480EPS018</t>
  </si>
  <si>
    <t>480EPS023</t>
  </si>
  <si>
    <t>480EPS026</t>
  </si>
  <si>
    <t>480EPS033</t>
  </si>
  <si>
    <t>480EPS008</t>
  </si>
  <si>
    <t>480EPS012</t>
  </si>
  <si>
    <t>480EPS037</t>
  </si>
  <si>
    <t>490EAS016</t>
  </si>
  <si>
    <t>490EAS027</t>
  </si>
  <si>
    <t>490EPS001</t>
  </si>
  <si>
    <t>490EPS002</t>
  </si>
  <si>
    <t>490EPS003</t>
  </si>
  <si>
    <t>490EPS005</t>
  </si>
  <si>
    <t>490EPS009</t>
  </si>
  <si>
    <t>490EPS010</t>
  </si>
  <si>
    <t>490EPS013</t>
  </si>
  <si>
    <t>490EPS015</t>
  </si>
  <si>
    <t>490EPS016</t>
  </si>
  <si>
    <t>490EPS017</t>
  </si>
  <si>
    <t>490EPS018</t>
  </si>
  <si>
    <t>490EPS023</t>
  </si>
  <si>
    <t>490EPS026</t>
  </si>
  <si>
    <t>490EPS033</t>
  </si>
  <si>
    <t>490EPS008</t>
  </si>
  <si>
    <t>490EPS012</t>
  </si>
  <si>
    <t>490EPS037</t>
  </si>
  <si>
    <t>659EAS016</t>
  </si>
  <si>
    <t>659EAS027</t>
  </si>
  <si>
    <t>659EPS001</t>
  </si>
  <si>
    <t>659EPS002</t>
  </si>
  <si>
    <t>659EPS003</t>
  </si>
  <si>
    <t>659EPS005</t>
  </si>
  <si>
    <t>659EPS009</t>
  </si>
  <si>
    <t>659EPS010</t>
  </si>
  <si>
    <t>659EPS013</t>
  </si>
  <si>
    <t>659EPS015</t>
  </si>
  <si>
    <t>659EPS016</t>
  </si>
  <si>
    <t>659EPS017</t>
  </si>
  <si>
    <t>659EPS018</t>
  </si>
  <si>
    <t>659EPS023</t>
  </si>
  <si>
    <t>659EPS026</t>
  </si>
  <si>
    <t>659EPS033</t>
  </si>
  <si>
    <t>659EPS008</t>
  </si>
  <si>
    <t>659EPS012</t>
  </si>
  <si>
    <t>659EPS037</t>
  </si>
  <si>
    <t>665EAS016</t>
  </si>
  <si>
    <t>665EAS027</t>
  </si>
  <si>
    <t>665EPS001</t>
  </si>
  <si>
    <t>665EPS002</t>
  </si>
  <si>
    <t>665EPS003</t>
  </si>
  <si>
    <t>665EPS005</t>
  </si>
  <si>
    <t>665EPS009</t>
  </si>
  <si>
    <t>665EPS010</t>
  </si>
  <si>
    <t>665EPS013</t>
  </si>
  <si>
    <t>665EPS015</t>
  </si>
  <si>
    <t>665EPS016</t>
  </si>
  <si>
    <t>665EPS017</t>
  </si>
  <si>
    <t>665EPS018</t>
  </si>
  <si>
    <t>665EPS023</t>
  </si>
  <si>
    <t>665EPS026</t>
  </si>
  <si>
    <t>665EPS033</t>
  </si>
  <si>
    <t>665EPS008</t>
  </si>
  <si>
    <t>665EPS012</t>
  </si>
  <si>
    <t>665EPS037</t>
  </si>
  <si>
    <t>837EAS016</t>
  </si>
  <si>
    <t>837EAS027</t>
  </si>
  <si>
    <t>837EPS001</t>
  </si>
  <si>
    <t>837EPS002</t>
  </si>
  <si>
    <t>837EPS003</t>
  </si>
  <si>
    <t>837EPS005</t>
  </si>
  <si>
    <t>837EPS009</t>
  </si>
  <si>
    <t>837EPS010</t>
  </si>
  <si>
    <t>837EPS013</t>
  </si>
  <si>
    <t>837EPS015</t>
  </si>
  <si>
    <t>837EPS016</t>
  </si>
  <si>
    <t>837EPS017</t>
  </si>
  <si>
    <t>837EPS018</t>
  </si>
  <si>
    <t>837EPS023</t>
  </si>
  <si>
    <t>837EPS026</t>
  </si>
  <si>
    <t>837EPS033</t>
  </si>
  <si>
    <t>837EPS008</t>
  </si>
  <si>
    <t>837EPS012</t>
  </si>
  <si>
    <t>837EPS037</t>
  </si>
  <si>
    <t>873EAS016</t>
  </si>
  <si>
    <t>873EAS027</t>
  </si>
  <si>
    <t>873EPS001</t>
  </si>
  <si>
    <t>873EPS002</t>
  </si>
  <si>
    <t>873EPS003</t>
  </si>
  <si>
    <t>873EPS005</t>
  </si>
  <si>
    <t>873EPS009</t>
  </si>
  <si>
    <t>873EPS010</t>
  </si>
  <si>
    <t>873EPS013</t>
  </si>
  <si>
    <t>873EPS015</t>
  </si>
  <si>
    <t>873EPS016</t>
  </si>
  <si>
    <t>873EPS017</t>
  </si>
  <si>
    <t>873EPS018</t>
  </si>
  <si>
    <t>873EPS023</t>
  </si>
  <si>
    <t>873EPS026</t>
  </si>
  <si>
    <t>873EPS033</t>
  </si>
  <si>
    <t>873EPS008</t>
  </si>
  <si>
    <t>873EPS012</t>
  </si>
  <si>
    <t>873EPS037</t>
  </si>
  <si>
    <t>31EAS016</t>
  </si>
  <si>
    <t>31EAS027</t>
  </si>
  <si>
    <t>31EPS001</t>
  </si>
  <si>
    <t>31EPS002</t>
  </si>
  <si>
    <t>31EPS003</t>
  </si>
  <si>
    <t>31EPS005</t>
  </si>
  <si>
    <t>31EPS009</t>
  </si>
  <si>
    <t>31EPS010</t>
  </si>
  <si>
    <t>31EPS013</t>
  </si>
  <si>
    <t>31EPS015</t>
  </si>
  <si>
    <t>31EPS016</t>
  </si>
  <si>
    <t>31EPS017</t>
  </si>
  <si>
    <t>31EPS018</t>
  </si>
  <si>
    <t>31EPS023</t>
  </si>
  <si>
    <t>31EPS026</t>
  </si>
  <si>
    <t>31EPS033</t>
  </si>
  <si>
    <t>31EPS008</t>
  </si>
  <si>
    <t>31EPS012</t>
  </si>
  <si>
    <t>31EPS037</t>
  </si>
  <si>
    <t>40EAS016</t>
  </si>
  <si>
    <t>40EAS027</t>
  </si>
  <si>
    <t>40EPS001</t>
  </si>
  <si>
    <t>40EPS002</t>
  </si>
  <si>
    <t>40EPS003</t>
  </si>
  <si>
    <t>40EPS005</t>
  </si>
  <si>
    <t>40EPS009</t>
  </si>
  <si>
    <t>40EPS010</t>
  </si>
  <si>
    <t>40EPS013</t>
  </si>
  <si>
    <t>40EPS015</t>
  </si>
  <si>
    <t>40EPS016</t>
  </si>
  <si>
    <t>40EPS017</t>
  </si>
  <si>
    <t>40EPS018</t>
  </si>
  <si>
    <t>40EPS023</t>
  </si>
  <si>
    <t>40EPS026</t>
  </si>
  <si>
    <t>40EPS033</t>
  </si>
  <si>
    <t>40EPS008</t>
  </si>
  <si>
    <t>40EPS012</t>
  </si>
  <si>
    <t>40EPS037</t>
  </si>
  <si>
    <t>190EAS016</t>
  </si>
  <si>
    <t>190EAS027</t>
  </si>
  <si>
    <t>190EPS001</t>
  </si>
  <si>
    <t>190EPS002</t>
  </si>
  <si>
    <t>190EPS003</t>
  </si>
  <si>
    <t>190EPS005</t>
  </si>
  <si>
    <t>190EPS009</t>
  </si>
  <si>
    <t>190EPS010</t>
  </si>
  <si>
    <t>190EPS013</t>
  </si>
  <si>
    <t>190EPS015</t>
  </si>
  <si>
    <t>190EPS016</t>
  </si>
  <si>
    <t>190EPS017</t>
  </si>
  <si>
    <t>190EPS018</t>
  </si>
  <si>
    <t>190EPS023</t>
  </si>
  <si>
    <t>190EPS026</t>
  </si>
  <si>
    <t>190EPS033</t>
  </si>
  <si>
    <t>190EPS008</t>
  </si>
  <si>
    <t>190EPS012</t>
  </si>
  <si>
    <t>190EPS037</t>
  </si>
  <si>
    <t>604EAS016</t>
  </si>
  <si>
    <t>604EAS027</t>
  </si>
  <si>
    <t>604EPS001</t>
  </si>
  <si>
    <t>604EPS002</t>
  </si>
  <si>
    <t>604EPS003</t>
  </si>
  <si>
    <t>604EPS005</t>
  </si>
  <si>
    <t>604EPS009</t>
  </si>
  <si>
    <t>604EPS010</t>
  </si>
  <si>
    <t>604EPS013</t>
  </si>
  <si>
    <t>604EPS015</t>
  </si>
  <si>
    <t>604EPS016</t>
  </si>
  <si>
    <t>604EPS017</t>
  </si>
  <si>
    <t>604EPS018</t>
  </si>
  <si>
    <t>604EPS023</t>
  </si>
  <si>
    <t>604EPS026</t>
  </si>
  <si>
    <t>604EPS033</t>
  </si>
  <si>
    <t>604EPS008</t>
  </si>
  <si>
    <t>604EPS012</t>
  </si>
  <si>
    <t>604EPS037</t>
  </si>
  <si>
    <t>670EAS016</t>
  </si>
  <si>
    <t>670EAS027</t>
  </si>
  <si>
    <t>670EPS001</t>
  </si>
  <si>
    <t>670EPS002</t>
  </si>
  <si>
    <t>670EPS003</t>
  </si>
  <si>
    <t>670EPS005</t>
  </si>
  <si>
    <t>670EPS009</t>
  </si>
  <si>
    <t>670EPS010</t>
  </si>
  <si>
    <t>670EPS013</t>
  </si>
  <si>
    <t>670EPS015</t>
  </si>
  <si>
    <t>670EPS016</t>
  </si>
  <si>
    <t>670EPS017</t>
  </si>
  <si>
    <t>670EPS018</t>
  </si>
  <si>
    <t>670EPS023</t>
  </si>
  <si>
    <t>670EPS026</t>
  </si>
  <si>
    <t>670EPS033</t>
  </si>
  <si>
    <t>670EPS008</t>
  </si>
  <si>
    <t>670EPS012</t>
  </si>
  <si>
    <t>670EPS037</t>
  </si>
  <si>
    <t>690EAS016</t>
  </si>
  <si>
    <t>690EAS027</t>
  </si>
  <si>
    <t>690EPS001</t>
  </si>
  <si>
    <t>690EPS002</t>
  </si>
  <si>
    <t>690EPS003</t>
  </si>
  <si>
    <t>690EPS005</t>
  </si>
  <si>
    <t>690EPS009</t>
  </si>
  <si>
    <t>690EPS010</t>
  </si>
  <si>
    <t>690EPS013</t>
  </si>
  <si>
    <t>690EPS015</t>
  </si>
  <si>
    <t>690EPS016</t>
  </si>
  <si>
    <t>690EPS017</t>
  </si>
  <si>
    <t>690EPS018</t>
  </si>
  <si>
    <t>690EPS023</t>
  </si>
  <si>
    <t>690EPS026</t>
  </si>
  <si>
    <t>690EPS033</t>
  </si>
  <si>
    <t>690EPS008</t>
  </si>
  <si>
    <t>690EPS012</t>
  </si>
  <si>
    <t>690EPS037</t>
  </si>
  <si>
    <t>736EAS016</t>
  </si>
  <si>
    <t>736EAS027</t>
  </si>
  <si>
    <t>736EPS001</t>
  </si>
  <si>
    <t>736EPS002</t>
  </si>
  <si>
    <t>736EPS003</t>
  </si>
  <si>
    <t>736EPS005</t>
  </si>
  <si>
    <t>736EPS009</t>
  </si>
  <si>
    <t>736EPS010</t>
  </si>
  <si>
    <t>736EPS013</t>
  </si>
  <si>
    <t>736EPS015</t>
  </si>
  <si>
    <t>736EPS016</t>
  </si>
  <si>
    <t>736EPS017</t>
  </si>
  <si>
    <t>736EPS018</t>
  </si>
  <si>
    <t>736EPS023</t>
  </si>
  <si>
    <t>736EPS026</t>
  </si>
  <si>
    <t>736EPS033</t>
  </si>
  <si>
    <t>736EPS008</t>
  </si>
  <si>
    <t>736EPS012</t>
  </si>
  <si>
    <t>736EPS037</t>
  </si>
  <si>
    <t>858EAS016</t>
  </si>
  <si>
    <t>858EAS027</t>
  </si>
  <si>
    <t>858EPS001</t>
  </si>
  <si>
    <t>858EPS002</t>
  </si>
  <si>
    <t>858EPS003</t>
  </si>
  <si>
    <t>858EPS005</t>
  </si>
  <si>
    <t>858EPS009</t>
  </si>
  <si>
    <t>858EPS010</t>
  </si>
  <si>
    <t>858EPS013</t>
  </si>
  <si>
    <t>858EPS015</t>
  </si>
  <si>
    <t>858EPS016</t>
  </si>
  <si>
    <t>858EPS017</t>
  </si>
  <si>
    <t>858EPS018</t>
  </si>
  <si>
    <t>858EPS023</t>
  </si>
  <si>
    <t>858EPS026</t>
  </si>
  <si>
    <t>858EPS033</t>
  </si>
  <si>
    <t>858EPS008</t>
  </si>
  <si>
    <t>858EPS012</t>
  </si>
  <si>
    <t>858EPS037</t>
  </si>
  <si>
    <t>885EAS016</t>
  </si>
  <si>
    <t>885EAS027</t>
  </si>
  <si>
    <t>885EPS001</t>
  </si>
  <si>
    <t>885EPS002</t>
  </si>
  <si>
    <t>885EPS003</t>
  </si>
  <si>
    <t>885EPS005</t>
  </si>
  <si>
    <t>885EPS009</t>
  </si>
  <si>
    <t>885EPS010</t>
  </si>
  <si>
    <t>885EPS013</t>
  </si>
  <si>
    <t>885EPS015</t>
  </si>
  <si>
    <t>885EPS016</t>
  </si>
  <si>
    <t>885EPS017</t>
  </si>
  <si>
    <t>885EPS018</t>
  </si>
  <si>
    <t>885EPS023</t>
  </si>
  <si>
    <t>885EPS026</t>
  </si>
  <si>
    <t>885EPS033</t>
  </si>
  <si>
    <t>885EPS008</t>
  </si>
  <si>
    <t>885EPS012</t>
  </si>
  <si>
    <t>885EPS037</t>
  </si>
  <si>
    <t>890EAS016</t>
  </si>
  <si>
    <t>890EAS027</t>
  </si>
  <si>
    <t>890EPS001</t>
  </si>
  <si>
    <t>890EPS002</t>
  </si>
  <si>
    <t>890EPS003</t>
  </si>
  <si>
    <t>890EPS005</t>
  </si>
  <si>
    <t>890EPS009</t>
  </si>
  <si>
    <t>890EPS010</t>
  </si>
  <si>
    <t>890EPS013</t>
  </si>
  <si>
    <t>890EPS015</t>
  </si>
  <si>
    <t>890EPS016</t>
  </si>
  <si>
    <t>890EPS017</t>
  </si>
  <si>
    <t>890EPS018</t>
  </si>
  <si>
    <t>890EPS023</t>
  </si>
  <si>
    <t>890EPS026</t>
  </si>
  <si>
    <t>890EPS033</t>
  </si>
  <si>
    <t>890EPS008</t>
  </si>
  <si>
    <t>890EPS012</t>
  </si>
  <si>
    <t>890EPS037</t>
  </si>
  <si>
    <t>4EAS016</t>
  </si>
  <si>
    <t>4EAS027</t>
  </si>
  <si>
    <t>4EPS001</t>
  </si>
  <si>
    <t>4EPS002</t>
  </si>
  <si>
    <t>4EPS003</t>
  </si>
  <si>
    <t>4EPS005</t>
  </si>
  <si>
    <t>4EPS009</t>
  </si>
  <si>
    <t>4EPS010</t>
  </si>
  <si>
    <t>4EPS013</t>
  </si>
  <si>
    <t>4EPS015</t>
  </si>
  <si>
    <t>4EPS016</t>
  </si>
  <si>
    <t>4EPS017</t>
  </si>
  <si>
    <t>4EPS018</t>
  </si>
  <si>
    <t>4EPS023</t>
  </si>
  <si>
    <t>4EPS026</t>
  </si>
  <si>
    <t>4EPS033</t>
  </si>
  <si>
    <t>4EPS008</t>
  </si>
  <si>
    <t>4EPS012</t>
  </si>
  <si>
    <t>4EPS037</t>
  </si>
  <si>
    <t>42EAS016</t>
  </si>
  <si>
    <t>42EAS027</t>
  </si>
  <si>
    <t>42EPS001</t>
  </si>
  <si>
    <t>42EPS002</t>
  </si>
  <si>
    <t>42EPS003</t>
  </si>
  <si>
    <t>42EPS005</t>
  </si>
  <si>
    <t>42EPS009</t>
  </si>
  <si>
    <t>42EPS010</t>
  </si>
  <si>
    <t>42EPS013</t>
  </si>
  <si>
    <t>42EPS015</t>
  </si>
  <si>
    <t>42EPS016</t>
  </si>
  <si>
    <t>42EPS017</t>
  </si>
  <si>
    <t>42EPS018</t>
  </si>
  <si>
    <t>42EPS023</t>
  </si>
  <si>
    <t>42EPS026</t>
  </si>
  <si>
    <t>42EPS033</t>
  </si>
  <si>
    <t>42EPS008</t>
  </si>
  <si>
    <t>42EPS012</t>
  </si>
  <si>
    <t>42EPS037</t>
  </si>
  <si>
    <t>44EAS016</t>
  </si>
  <si>
    <t>44EAS027</t>
  </si>
  <si>
    <t>44EPS001</t>
  </si>
  <si>
    <t>44EPS002</t>
  </si>
  <si>
    <t>44EPS003</t>
  </si>
  <si>
    <t>44EPS005</t>
  </si>
  <si>
    <t>44EPS009</t>
  </si>
  <si>
    <t>44EPS010</t>
  </si>
  <si>
    <t>44EPS013</t>
  </si>
  <si>
    <t>44EPS015</t>
  </si>
  <si>
    <t>44EPS016</t>
  </si>
  <si>
    <t>44EPS017</t>
  </si>
  <si>
    <t>44EPS018</t>
  </si>
  <si>
    <t>44EPS023</t>
  </si>
  <si>
    <t>44EPS026</t>
  </si>
  <si>
    <t>44EPS033</t>
  </si>
  <si>
    <t>44EPS008</t>
  </si>
  <si>
    <t>44EPS012</t>
  </si>
  <si>
    <t>44EPS037</t>
  </si>
  <si>
    <t>59EAS016</t>
  </si>
  <si>
    <t>59EAS027</t>
  </si>
  <si>
    <t>59EPS001</t>
  </si>
  <si>
    <t>59EPS002</t>
  </si>
  <si>
    <t>59EPS003</t>
  </si>
  <si>
    <t>59EPS005</t>
  </si>
  <si>
    <t>59EPS009</t>
  </si>
  <si>
    <t>59EPS010</t>
  </si>
  <si>
    <t>59EPS013</t>
  </si>
  <si>
    <t>59EPS015</t>
  </si>
  <si>
    <t>59EPS016</t>
  </si>
  <si>
    <t>59EPS017</t>
  </si>
  <si>
    <t>59EPS018</t>
  </si>
  <si>
    <t>59EPS023</t>
  </si>
  <si>
    <t>59EPS026</t>
  </si>
  <si>
    <t>59EPS033</t>
  </si>
  <si>
    <t>59EPS008</t>
  </si>
  <si>
    <t>59EPS012</t>
  </si>
  <si>
    <t>59EPS037</t>
  </si>
  <si>
    <t>113EAS016</t>
  </si>
  <si>
    <t>113EAS027</t>
  </si>
  <si>
    <t>113EPS001</t>
  </si>
  <si>
    <t>113EPS002</t>
  </si>
  <si>
    <t>113EPS003</t>
  </si>
  <si>
    <t>113EPS005</t>
  </si>
  <si>
    <t>113EPS009</t>
  </si>
  <si>
    <t>113EPS010</t>
  </si>
  <si>
    <t>113EPS013</t>
  </si>
  <si>
    <t>113EPS015</t>
  </si>
  <si>
    <t>113EPS016</t>
  </si>
  <si>
    <t>113EPS017</t>
  </si>
  <si>
    <t>113EPS018</t>
  </si>
  <si>
    <t>113EPS023</t>
  </si>
  <si>
    <t>113EPS026</t>
  </si>
  <si>
    <t>113EPS033</t>
  </si>
  <si>
    <t>113EPS008</t>
  </si>
  <si>
    <t>113EPS012</t>
  </si>
  <si>
    <t>113EPS037</t>
  </si>
  <si>
    <t>125EAS016</t>
  </si>
  <si>
    <t>125EAS027</t>
  </si>
  <si>
    <t>125EPS001</t>
  </si>
  <si>
    <t>125EPS002</t>
  </si>
  <si>
    <t>125EPS003</t>
  </si>
  <si>
    <t>125EPS005</t>
  </si>
  <si>
    <t>125EPS009</t>
  </si>
  <si>
    <t>125EPS010</t>
  </si>
  <si>
    <t>125EPS013</t>
  </si>
  <si>
    <t>125EPS015</t>
  </si>
  <si>
    <t>125EPS016</t>
  </si>
  <si>
    <t>125EPS017</t>
  </si>
  <si>
    <t>125EPS018</t>
  </si>
  <si>
    <t>125EPS023</t>
  </si>
  <si>
    <t>125EPS026</t>
  </si>
  <si>
    <t>125EPS033</t>
  </si>
  <si>
    <t>125EPS008</t>
  </si>
  <si>
    <t>125EPS012</t>
  </si>
  <si>
    <t>125EPS037</t>
  </si>
  <si>
    <t>138EAS016</t>
  </si>
  <si>
    <t>138EAS027</t>
  </si>
  <si>
    <t>138EPS001</t>
  </si>
  <si>
    <t>138EPS002</t>
  </si>
  <si>
    <t>138EPS003</t>
  </si>
  <si>
    <t>138EPS005</t>
  </si>
  <si>
    <t>138EPS009</t>
  </si>
  <si>
    <t>138EPS010</t>
  </si>
  <si>
    <t>138EPS013</t>
  </si>
  <si>
    <t>138EPS015</t>
  </si>
  <si>
    <t>138EPS016</t>
  </si>
  <si>
    <t>138EPS017</t>
  </si>
  <si>
    <t>138EPS018</t>
  </si>
  <si>
    <t>138EPS023</t>
  </si>
  <si>
    <t>138EPS026</t>
  </si>
  <si>
    <t>138EPS033</t>
  </si>
  <si>
    <t>138EPS008</t>
  </si>
  <si>
    <t>138EPS012</t>
  </si>
  <si>
    <t>138EPS037</t>
  </si>
  <si>
    <t>234EAS016</t>
  </si>
  <si>
    <t>234EAS027</t>
  </si>
  <si>
    <t>234EPS001</t>
  </si>
  <si>
    <t>234EPS002</t>
  </si>
  <si>
    <t>234EPS003</t>
  </si>
  <si>
    <t>234EPS005</t>
  </si>
  <si>
    <t>234EPS009</t>
  </si>
  <si>
    <t>234EPS010</t>
  </si>
  <si>
    <t>234EPS013</t>
  </si>
  <si>
    <t>234EPS015</t>
  </si>
  <si>
    <t>234EPS016</t>
  </si>
  <si>
    <t>234EPS017</t>
  </si>
  <si>
    <t>234EPS018</t>
  </si>
  <si>
    <t>234EPS023</t>
  </si>
  <si>
    <t>234EPS026</t>
  </si>
  <si>
    <t>234EPS033</t>
  </si>
  <si>
    <t>234EPS008</t>
  </si>
  <si>
    <t>234EPS012</t>
  </si>
  <si>
    <t>234EPS037</t>
  </si>
  <si>
    <t>240EAS016</t>
  </si>
  <si>
    <t>240EAS027</t>
  </si>
  <si>
    <t>240EPS001</t>
  </si>
  <si>
    <t>240EPS002</t>
  </si>
  <si>
    <t>240EPS003</t>
  </si>
  <si>
    <t>240EPS005</t>
  </si>
  <si>
    <t>240EPS009</t>
  </si>
  <si>
    <t>240EPS010</t>
  </si>
  <si>
    <t>240EPS013</t>
  </si>
  <si>
    <t>240EPS015</t>
  </si>
  <si>
    <t>240EPS016</t>
  </si>
  <si>
    <t>240EPS017</t>
  </si>
  <si>
    <t>240EPS018</t>
  </si>
  <si>
    <t>240EPS023</t>
  </si>
  <si>
    <t>240EPS026</t>
  </si>
  <si>
    <t>240EPS033</t>
  </si>
  <si>
    <t>240EPS008</t>
  </si>
  <si>
    <t>240EPS012</t>
  </si>
  <si>
    <t>240EPS037</t>
  </si>
  <si>
    <t>284EAS016</t>
  </si>
  <si>
    <t>284EAS027</t>
  </si>
  <si>
    <t>284EPS001</t>
  </si>
  <si>
    <t>284EPS002</t>
  </si>
  <si>
    <t>284EPS003</t>
  </si>
  <si>
    <t>284EPS005</t>
  </si>
  <si>
    <t>284EPS009</t>
  </si>
  <si>
    <t>284EPS010</t>
  </si>
  <si>
    <t>284EPS013</t>
  </si>
  <si>
    <t>284EPS015</t>
  </si>
  <si>
    <t>284EPS016</t>
  </si>
  <si>
    <t>284EPS017</t>
  </si>
  <si>
    <t>284EPS018</t>
  </si>
  <si>
    <t>284EPS023</t>
  </si>
  <si>
    <t>284EPS026</t>
  </si>
  <si>
    <t>284EPS033</t>
  </si>
  <si>
    <t>284EPS008</t>
  </si>
  <si>
    <t>284EPS012</t>
  </si>
  <si>
    <t>284EPS037</t>
  </si>
  <si>
    <t>306EAS016</t>
  </si>
  <si>
    <t>306EAS027</t>
  </si>
  <si>
    <t>306EPS001</t>
  </si>
  <si>
    <t>306EPS002</t>
  </si>
  <si>
    <t>306EPS003</t>
  </si>
  <si>
    <t>306EPS005</t>
  </si>
  <si>
    <t>306EPS009</t>
  </si>
  <si>
    <t>306EPS010</t>
  </si>
  <si>
    <t>306EPS013</t>
  </si>
  <si>
    <t>306EPS015</t>
  </si>
  <si>
    <t>306EPS016</t>
  </si>
  <si>
    <t>306EPS017</t>
  </si>
  <si>
    <t>306EPS018</t>
  </si>
  <si>
    <t>306EPS023</t>
  </si>
  <si>
    <t>306EPS026</t>
  </si>
  <si>
    <t>306EPS033</t>
  </si>
  <si>
    <t>306EPS008</t>
  </si>
  <si>
    <t>306EPS012</t>
  </si>
  <si>
    <t>306EPS037</t>
  </si>
  <si>
    <t>347EAS016</t>
  </si>
  <si>
    <t>347EAS027</t>
  </si>
  <si>
    <t>347EPS001</t>
  </si>
  <si>
    <t>347EPS002</t>
  </si>
  <si>
    <t>347EPS003</t>
  </si>
  <si>
    <t>347EPS005</t>
  </si>
  <si>
    <t>347EPS009</t>
  </si>
  <si>
    <t>347EPS010</t>
  </si>
  <si>
    <t>347EPS013</t>
  </si>
  <si>
    <t>347EPS015</t>
  </si>
  <si>
    <t>347EPS016</t>
  </si>
  <si>
    <t>347EPS017</t>
  </si>
  <si>
    <t>347EPS018</t>
  </si>
  <si>
    <t>347EPS023</t>
  </si>
  <si>
    <t>347EPS026</t>
  </si>
  <si>
    <t>347EPS033</t>
  </si>
  <si>
    <t>347EPS008</t>
  </si>
  <si>
    <t>347EPS012</t>
  </si>
  <si>
    <t>347EPS037</t>
  </si>
  <si>
    <t>411EAS016</t>
  </si>
  <si>
    <t>411EAS027</t>
  </si>
  <si>
    <t>411EPS001</t>
  </si>
  <si>
    <t>411EPS002</t>
  </si>
  <si>
    <t>411EPS003</t>
  </si>
  <si>
    <t>411EPS005</t>
  </si>
  <si>
    <t>411EPS009</t>
  </si>
  <si>
    <t>411EPS010</t>
  </si>
  <si>
    <t>411EPS013</t>
  </si>
  <si>
    <t>411EPS015</t>
  </si>
  <si>
    <t>411EPS016</t>
  </si>
  <si>
    <t>411EPS017</t>
  </si>
  <si>
    <t>411EPS018</t>
  </si>
  <si>
    <t>411EPS023</t>
  </si>
  <si>
    <t>411EPS026</t>
  </si>
  <si>
    <t>411EPS033</t>
  </si>
  <si>
    <t>411EPS008</t>
  </si>
  <si>
    <t>411EPS012</t>
  </si>
  <si>
    <t>411EPS037</t>
  </si>
  <si>
    <t>501EAS016</t>
  </si>
  <si>
    <t>501EAS027</t>
  </si>
  <si>
    <t>501EPS001</t>
  </si>
  <si>
    <t>501EPS002</t>
  </si>
  <si>
    <t>501EPS003</t>
  </si>
  <si>
    <t>501EPS005</t>
  </si>
  <si>
    <t>501EPS009</t>
  </si>
  <si>
    <t>501EPS010</t>
  </si>
  <si>
    <t>501EPS013</t>
  </si>
  <si>
    <t>501EPS015</t>
  </si>
  <si>
    <t>501EPS016</t>
  </si>
  <si>
    <t>501EPS017</t>
  </si>
  <si>
    <t>501EPS018</t>
  </si>
  <si>
    <t>501EPS023</t>
  </si>
  <si>
    <t>501EPS026</t>
  </si>
  <si>
    <t>501EPS033</t>
  </si>
  <si>
    <t>501EPS008</t>
  </si>
  <si>
    <t>501EPS012</t>
  </si>
  <si>
    <t>501EPS037</t>
  </si>
  <si>
    <t>543EAS016</t>
  </si>
  <si>
    <t>543EAS027</t>
  </si>
  <si>
    <t>543EPS001</t>
  </si>
  <si>
    <t>543EPS002</t>
  </si>
  <si>
    <t>543EPS003</t>
  </si>
  <si>
    <t>543EPS005</t>
  </si>
  <si>
    <t>543EPS009</t>
  </si>
  <si>
    <t>543EPS010</t>
  </si>
  <si>
    <t>543EPS013</t>
  </si>
  <si>
    <t>543EPS015</t>
  </si>
  <si>
    <t>543EPS016</t>
  </si>
  <si>
    <t>543EPS017</t>
  </si>
  <si>
    <t>543EPS018</t>
  </si>
  <si>
    <t>543EPS023</t>
  </si>
  <si>
    <t>543EPS026</t>
  </si>
  <si>
    <t>543EPS033</t>
  </si>
  <si>
    <t>543EPS008</t>
  </si>
  <si>
    <t>543EPS012</t>
  </si>
  <si>
    <t>543EPS037</t>
  </si>
  <si>
    <t>628EAS016</t>
  </si>
  <si>
    <t>628EAS027</t>
  </si>
  <si>
    <t>628EPS001</t>
  </si>
  <si>
    <t>628EPS002</t>
  </si>
  <si>
    <t>628EPS003</t>
  </si>
  <si>
    <t>628EPS005</t>
  </si>
  <si>
    <t>628EPS009</t>
  </si>
  <si>
    <t>628EPS010</t>
  </si>
  <si>
    <t>628EPS013</t>
  </si>
  <si>
    <t>628EPS015</t>
  </si>
  <si>
    <t>628EPS016</t>
  </si>
  <si>
    <t>628EPS017</t>
  </si>
  <si>
    <t>628EPS018</t>
  </si>
  <si>
    <t>628EPS023</t>
  </si>
  <si>
    <t>628EPS026</t>
  </si>
  <si>
    <t>628EPS033</t>
  </si>
  <si>
    <t>628EPS008</t>
  </si>
  <si>
    <t>628EPS012</t>
  </si>
  <si>
    <t>628EPS037</t>
  </si>
  <si>
    <t>656EAS016</t>
  </si>
  <si>
    <t>656EAS027</t>
  </si>
  <si>
    <t>656EPS001</t>
  </si>
  <si>
    <t>656EPS002</t>
  </si>
  <si>
    <t>656EPS003</t>
  </si>
  <si>
    <t>656EPS005</t>
  </si>
  <si>
    <t>656EPS009</t>
  </si>
  <si>
    <t>656EPS010</t>
  </si>
  <si>
    <t>656EPS013</t>
  </si>
  <si>
    <t>656EPS015</t>
  </si>
  <si>
    <t>656EPS016</t>
  </si>
  <si>
    <t>656EPS017</t>
  </si>
  <si>
    <t>656EPS018</t>
  </si>
  <si>
    <t>656EPS023</t>
  </si>
  <si>
    <t>656EPS026</t>
  </si>
  <si>
    <t>656EPS033</t>
  </si>
  <si>
    <t>656EPS008</t>
  </si>
  <si>
    <t>656EPS012</t>
  </si>
  <si>
    <t>656EPS037</t>
  </si>
  <si>
    <t>761EAS016</t>
  </si>
  <si>
    <t>761EAS027</t>
  </si>
  <si>
    <t>761EPS001</t>
  </si>
  <si>
    <t>761EPS002</t>
  </si>
  <si>
    <t>761EPS003</t>
  </si>
  <si>
    <t>761EPS005</t>
  </si>
  <si>
    <t>761EPS009</t>
  </si>
  <si>
    <t>761EPS010</t>
  </si>
  <si>
    <t>761EPS013</t>
  </si>
  <si>
    <t>761EPS015</t>
  </si>
  <si>
    <t>761EPS016</t>
  </si>
  <si>
    <t>761EPS017</t>
  </si>
  <si>
    <t>761EPS018</t>
  </si>
  <si>
    <t>761EPS023</t>
  </si>
  <si>
    <t>761EPS026</t>
  </si>
  <si>
    <t>761EPS033</t>
  </si>
  <si>
    <t>761EPS008</t>
  </si>
  <si>
    <t>761EPS012</t>
  </si>
  <si>
    <t>761EPS037</t>
  </si>
  <si>
    <t>842EAS016</t>
  </si>
  <si>
    <t>842EAS027</t>
  </si>
  <si>
    <t>842EPS001</t>
  </si>
  <si>
    <t>842EPS002</t>
  </si>
  <si>
    <t>842EPS003</t>
  </si>
  <si>
    <t>842EPS005</t>
  </si>
  <si>
    <t>842EPS009</t>
  </si>
  <si>
    <t>842EPS010</t>
  </si>
  <si>
    <t>842EPS013</t>
  </si>
  <si>
    <t>842EPS015</t>
  </si>
  <si>
    <t>842EPS016</t>
  </si>
  <si>
    <t>842EPS017</t>
  </si>
  <si>
    <t>842EPS018</t>
  </si>
  <si>
    <t>842EPS023</t>
  </si>
  <si>
    <t>842EPS026</t>
  </si>
  <si>
    <t>842EPS033</t>
  </si>
  <si>
    <t>842EPS008</t>
  </si>
  <si>
    <t>842EPS012</t>
  </si>
  <si>
    <t>842EPS037</t>
  </si>
  <si>
    <t>38EAS016</t>
  </si>
  <si>
    <t>38EAS027</t>
  </si>
  <si>
    <t>38EPS001</t>
  </si>
  <si>
    <t>38EPS002</t>
  </si>
  <si>
    <t>38EPS003</t>
  </si>
  <si>
    <t>38EPS005</t>
  </si>
  <si>
    <t>38EPS009</t>
  </si>
  <si>
    <t>38EPS010</t>
  </si>
  <si>
    <t>38EPS013</t>
  </si>
  <si>
    <t>38EPS015</t>
  </si>
  <si>
    <t>38EPS016</t>
  </si>
  <si>
    <t>38EPS017</t>
  </si>
  <si>
    <t>38EPS018</t>
  </si>
  <si>
    <t>38EPS023</t>
  </si>
  <si>
    <t>38EPS026</t>
  </si>
  <si>
    <t>38EPS033</t>
  </si>
  <si>
    <t>38EPS008</t>
  </si>
  <si>
    <t>38EPS012</t>
  </si>
  <si>
    <t>38EPS037</t>
  </si>
  <si>
    <t>86EAS016</t>
  </si>
  <si>
    <t>86EAS027</t>
  </si>
  <si>
    <t>86EPS001</t>
  </si>
  <si>
    <t>86EPS002</t>
  </si>
  <si>
    <t>86EPS003</t>
  </si>
  <si>
    <t>86EPS005</t>
  </si>
  <si>
    <t>86EPS009</t>
  </si>
  <si>
    <t>86EPS010</t>
  </si>
  <si>
    <t>86EPS013</t>
  </si>
  <si>
    <t>86EPS015</t>
  </si>
  <si>
    <t>86EPS016</t>
  </si>
  <si>
    <t>86EPS017</t>
  </si>
  <si>
    <t>86EPS018</t>
  </si>
  <si>
    <t>86EPS023</t>
  </si>
  <si>
    <t>86EPS026</t>
  </si>
  <si>
    <t>86EPS033</t>
  </si>
  <si>
    <t>86EPS008</t>
  </si>
  <si>
    <t>86EPS012</t>
  </si>
  <si>
    <t>86EPS037</t>
  </si>
  <si>
    <t>107EAS016</t>
  </si>
  <si>
    <t>107EAS027</t>
  </si>
  <si>
    <t>107EPS001</t>
  </si>
  <si>
    <t>107EPS002</t>
  </si>
  <si>
    <t>107EPS003</t>
  </si>
  <si>
    <t>107EPS005</t>
  </si>
  <si>
    <t>107EPS009</t>
  </si>
  <si>
    <t>107EPS010</t>
  </si>
  <si>
    <t>107EPS013</t>
  </si>
  <si>
    <t>107EPS015</t>
  </si>
  <si>
    <t>107EPS016</t>
  </si>
  <si>
    <t>107EPS017</t>
  </si>
  <si>
    <t>107EPS018</t>
  </si>
  <si>
    <t>107EPS023</t>
  </si>
  <si>
    <t>107EPS026</t>
  </si>
  <si>
    <t>107EPS033</t>
  </si>
  <si>
    <t>107EPS008</t>
  </si>
  <si>
    <t>107EPS012</t>
  </si>
  <si>
    <t>107EPS037</t>
  </si>
  <si>
    <t>134EAS016</t>
  </si>
  <si>
    <t>134EAS027</t>
  </si>
  <si>
    <t>134EPS001</t>
  </si>
  <si>
    <t>134EPS002</t>
  </si>
  <si>
    <t>134EPS003</t>
  </si>
  <si>
    <t>134EPS005</t>
  </si>
  <si>
    <t>134EPS009</t>
  </si>
  <si>
    <t>134EPS010</t>
  </si>
  <si>
    <t>134EPS013</t>
  </si>
  <si>
    <t>134EPS015</t>
  </si>
  <si>
    <t>134EPS016</t>
  </si>
  <si>
    <t>134EPS017</t>
  </si>
  <si>
    <t>134EPS018</t>
  </si>
  <si>
    <t>134EPS023</t>
  </si>
  <si>
    <t>134EPS026</t>
  </si>
  <si>
    <t>134EPS033</t>
  </si>
  <si>
    <t>134EPS008</t>
  </si>
  <si>
    <t>134EPS012</t>
  </si>
  <si>
    <t>134EPS037</t>
  </si>
  <si>
    <t>150EAS016</t>
  </si>
  <si>
    <t>150EAS027</t>
  </si>
  <si>
    <t>150EPS001</t>
  </si>
  <si>
    <t>150EPS002</t>
  </si>
  <si>
    <t>150EPS003</t>
  </si>
  <si>
    <t>150EPS005</t>
  </si>
  <si>
    <t>150EPS009</t>
  </si>
  <si>
    <t>150EPS010</t>
  </si>
  <si>
    <t>150EPS013</t>
  </si>
  <si>
    <t>150EPS015</t>
  </si>
  <si>
    <t>150EPS016</t>
  </si>
  <si>
    <t>150EPS017</t>
  </si>
  <si>
    <t>150EPS018</t>
  </si>
  <si>
    <t>150EPS023</t>
  </si>
  <si>
    <t>150EPS026</t>
  </si>
  <si>
    <t>150EPS033</t>
  </si>
  <si>
    <t>150EPS008</t>
  </si>
  <si>
    <t>150EPS012</t>
  </si>
  <si>
    <t>150EPS037</t>
  </si>
  <si>
    <t>237EAS016</t>
  </si>
  <si>
    <t>237EAS027</t>
  </si>
  <si>
    <t>237EPS001</t>
  </si>
  <si>
    <t>237EPS002</t>
  </si>
  <si>
    <t>237EPS003</t>
  </si>
  <si>
    <t>237EPS005</t>
  </si>
  <si>
    <t>237EPS009</t>
  </si>
  <si>
    <t>237EPS010</t>
  </si>
  <si>
    <t>237EPS013</t>
  </si>
  <si>
    <t>237EPS015</t>
  </si>
  <si>
    <t>237EPS016</t>
  </si>
  <si>
    <t>237EPS017</t>
  </si>
  <si>
    <t>237EPS018</t>
  </si>
  <si>
    <t>237EPS023</t>
  </si>
  <si>
    <t>237EPS026</t>
  </si>
  <si>
    <t>237EPS033</t>
  </si>
  <si>
    <t>237EPS008</t>
  </si>
  <si>
    <t>237EPS012</t>
  </si>
  <si>
    <t>237EPS037</t>
  </si>
  <si>
    <t>264EAS016</t>
  </si>
  <si>
    <t>264EAS027</t>
  </si>
  <si>
    <t>264EPS001</t>
  </si>
  <si>
    <t>264EPS002</t>
  </si>
  <si>
    <t>264EPS003</t>
  </si>
  <si>
    <t>264EPS005</t>
  </si>
  <si>
    <t>264EPS009</t>
  </si>
  <si>
    <t>264EPS010</t>
  </si>
  <si>
    <t>264EPS013</t>
  </si>
  <si>
    <t>264EPS015</t>
  </si>
  <si>
    <t>264EPS016</t>
  </si>
  <si>
    <t>264EPS017</t>
  </si>
  <si>
    <t>264EPS018</t>
  </si>
  <si>
    <t>264EPS023</t>
  </si>
  <si>
    <t>264EPS026</t>
  </si>
  <si>
    <t>264EPS033</t>
  </si>
  <si>
    <t>264EPS008</t>
  </si>
  <si>
    <t>264EPS012</t>
  </si>
  <si>
    <t>264EPS037</t>
  </si>
  <si>
    <t>310EAS016</t>
  </si>
  <si>
    <t>310EAS027</t>
  </si>
  <si>
    <t>310EPS001</t>
  </si>
  <si>
    <t>310EPS002</t>
  </si>
  <si>
    <t>310EPS003</t>
  </si>
  <si>
    <t>310EPS005</t>
  </si>
  <si>
    <t>310EPS009</t>
  </si>
  <si>
    <t>310EPS010</t>
  </si>
  <si>
    <t>310EPS013</t>
  </si>
  <si>
    <t>310EPS015</t>
  </si>
  <si>
    <t>310EPS016</t>
  </si>
  <si>
    <t>310EPS017</t>
  </si>
  <si>
    <t>310EPS018</t>
  </si>
  <si>
    <t>310EPS023</t>
  </si>
  <si>
    <t>310EPS026</t>
  </si>
  <si>
    <t>310EPS033</t>
  </si>
  <si>
    <t>310EPS008</t>
  </si>
  <si>
    <t>310EPS012</t>
  </si>
  <si>
    <t>310EPS037</t>
  </si>
  <si>
    <t>315EAS016</t>
  </si>
  <si>
    <t>315EAS027</t>
  </si>
  <si>
    <t>315EPS001</t>
  </si>
  <si>
    <t>315EPS002</t>
  </si>
  <si>
    <t>315EPS003</t>
  </si>
  <si>
    <t>315EPS005</t>
  </si>
  <si>
    <t>315EPS009</t>
  </si>
  <si>
    <t>315EPS010</t>
  </si>
  <si>
    <t>315EPS013</t>
  </si>
  <si>
    <t>315EPS015</t>
  </si>
  <si>
    <t>315EPS016</t>
  </si>
  <si>
    <t>315EPS017</t>
  </si>
  <si>
    <t>315EPS018</t>
  </si>
  <si>
    <t>315EPS023</t>
  </si>
  <si>
    <t>315EPS026</t>
  </si>
  <si>
    <t>315EPS033</t>
  </si>
  <si>
    <t>315EPS008</t>
  </si>
  <si>
    <t>315EPS012</t>
  </si>
  <si>
    <t>315EPS037</t>
  </si>
  <si>
    <t>361EAS016</t>
  </si>
  <si>
    <t>361EAS027</t>
  </si>
  <si>
    <t>361EPS001</t>
  </si>
  <si>
    <t>361EPS002</t>
  </si>
  <si>
    <t>361EPS003</t>
  </si>
  <si>
    <t>361EPS005</t>
  </si>
  <si>
    <t>361EPS009</t>
  </si>
  <si>
    <t>361EPS010</t>
  </si>
  <si>
    <t>361EPS013</t>
  </si>
  <si>
    <t>361EPS015</t>
  </si>
  <si>
    <t>361EPS016</t>
  </si>
  <si>
    <t>361EPS017</t>
  </si>
  <si>
    <t>361EPS018</t>
  </si>
  <si>
    <t>361EPS023</t>
  </si>
  <si>
    <t>361EPS026</t>
  </si>
  <si>
    <t>361EPS033</t>
  </si>
  <si>
    <t>361EPS008</t>
  </si>
  <si>
    <t>361EPS012</t>
  </si>
  <si>
    <t>361EPS037</t>
  </si>
  <si>
    <t>647EAS016</t>
  </si>
  <si>
    <t>647EAS027</t>
  </si>
  <si>
    <t>647EPS001</t>
  </si>
  <si>
    <t>647EPS002</t>
  </si>
  <si>
    <t>647EPS003</t>
  </si>
  <si>
    <t>647EPS005</t>
  </si>
  <si>
    <t>647EPS009</t>
  </si>
  <si>
    <t>647EPS010</t>
  </si>
  <si>
    <t>647EPS013</t>
  </si>
  <si>
    <t>647EPS015</t>
  </si>
  <si>
    <t>647EPS016</t>
  </si>
  <si>
    <t>647EPS017</t>
  </si>
  <si>
    <t>647EPS018</t>
  </si>
  <si>
    <t>647EPS023</t>
  </si>
  <si>
    <t>647EPS026</t>
  </si>
  <si>
    <t>647EPS033</t>
  </si>
  <si>
    <t>647EPS008</t>
  </si>
  <si>
    <t>647EPS012</t>
  </si>
  <si>
    <t>647EPS037</t>
  </si>
  <si>
    <t>658EAS016</t>
  </si>
  <si>
    <t>658EAS027</t>
  </si>
  <si>
    <t>658EPS001</t>
  </si>
  <si>
    <t>658EPS002</t>
  </si>
  <si>
    <t>658EPS003</t>
  </si>
  <si>
    <t>658EPS005</t>
  </si>
  <si>
    <t>658EPS009</t>
  </si>
  <si>
    <t>658EPS010</t>
  </si>
  <si>
    <t>658EPS013</t>
  </si>
  <si>
    <t>658EPS015</t>
  </si>
  <si>
    <t>658EPS016</t>
  </si>
  <si>
    <t>658EPS017</t>
  </si>
  <si>
    <t>658EPS018</t>
  </si>
  <si>
    <t>658EPS023</t>
  </si>
  <si>
    <t>658EPS026</t>
  </si>
  <si>
    <t>658EPS033</t>
  </si>
  <si>
    <t>658EPS008</t>
  </si>
  <si>
    <t>658EPS012</t>
  </si>
  <si>
    <t>658EPS037</t>
  </si>
  <si>
    <t>664EAS016</t>
  </si>
  <si>
    <t>664EAS027</t>
  </si>
  <si>
    <t>664EPS001</t>
  </si>
  <si>
    <t>664EPS002</t>
  </si>
  <si>
    <t>664EPS003</t>
  </si>
  <si>
    <t>664EPS005</t>
  </si>
  <si>
    <t>664EPS009</t>
  </si>
  <si>
    <t>664EPS010</t>
  </si>
  <si>
    <t>664EPS013</t>
  </si>
  <si>
    <t>664EPS015</t>
  </si>
  <si>
    <t>664EPS016</t>
  </si>
  <si>
    <t>664EPS017</t>
  </si>
  <si>
    <t>664EPS018</t>
  </si>
  <si>
    <t>664EPS023</t>
  </si>
  <si>
    <t>664EPS026</t>
  </si>
  <si>
    <t>664EPS033</t>
  </si>
  <si>
    <t>664EPS008</t>
  </si>
  <si>
    <t>664EPS012</t>
  </si>
  <si>
    <t>664EPS037</t>
  </si>
  <si>
    <t>686EAS016</t>
  </si>
  <si>
    <t>686EAS027</t>
  </si>
  <si>
    <t>686EPS001</t>
  </si>
  <si>
    <t>686EPS002</t>
  </si>
  <si>
    <t>686EPS003</t>
  </si>
  <si>
    <t>686EPS005</t>
  </si>
  <si>
    <t>686EPS009</t>
  </si>
  <si>
    <t>686EPS010</t>
  </si>
  <si>
    <t>686EPS013</t>
  </si>
  <si>
    <t>686EPS015</t>
  </si>
  <si>
    <t>686EPS016</t>
  </si>
  <si>
    <t>686EPS017</t>
  </si>
  <si>
    <t>686EPS018</t>
  </si>
  <si>
    <t>686EPS023</t>
  </si>
  <si>
    <t>686EPS026</t>
  </si>
  <si>
    <t>686EPS033</t>
  </si>
  <si>
    <t>686EPS008</t>
  </si>
  <si>
    <t>686EPS012</t>
  </si>
  <si>
    <t>686EPS037</t>
  </si>
  <si>
    <t>819EAS016</t>
  </si>
  <si>
    <t>819EAS027</t>
  </si>
  <si>
    <t>819EPS001</t>
  </si>
  <si>
    <t>819EPS002</t>
  </si>
  <si>
    <t>819EPS003</t>
  </si>
  <si>
    <t>819EPS005</t>
  </si>
  <si>
    <t>819EPS009</t>
  </si>
  <si>
    <t>819EPS010</t>
  </si>
  <si>
    <t>819EPS013</t>
  </si>
  <si>
    <t>819EPS015</t>
  </si>
  <si>
    <t>819EPS016</t>
  </si>
  <si>
    <t>819EPS017</t>
  </si>
  <si>
    <t>819EPS018</t>
  </si>
  <si>
    <t>819EPS023</t>
  </si>
  <si>
    <t>819EPS026</t>
  </si>
  <si>
    <t>819EPS033</t>
  </si>
  <si>
    <t>819EPS008</t>
  </si>
  <si>
    <t>819EPS012</t>
  </si>
  <si>
    <t>819EPS037</t>
  </si>
  <si>
    <t>854EAS016</t>
  </si>
  <si>
    <t>854EAS027</t>
  </si>
  <si>
    <t>854EPS001</t>
  </si>
  <si>
    <t>854EPS002</t>
  </si>
  <si>
    <t>854EPS003</t>
  </si>
  <si>
    <t>854EPS005</t>
  </si>
  <si>
    <t>854EPS009</t>
  </si>
  <si>
    <t>854EPS010</t>
  </si>
  <si>
    <t>854EPS013</t>
  </si>
  <si>
    <t>854EPS015</t>
  </si>
  <si>
    <t>854EPS016</t>
  </si>
  <si>
    <t>854EPS017</t>
  </si>
  <si>
    <t>854EPS018</t>
  </si>
  <si>
    <t>854EPS023</t>
  </si>
  <si>
    <t>854EPS026</t>
  </si>
  <si>
    <t>854EPS033</t>
  </si>
  <si>
    <t>854EPS008</t>
  </si>
  <si>
    <t>854EPS012</t>
  </si>
  <si>
    <t>854EPS037</t>
  </si>
  <si>
    <t>887EAS016</t>
  </si>
  <si>
    <t>887EAS027</t>
  </si>
  <si>
    <t>887EPS001</t>
  </si>
  <si>
    <t>887EPS002</t>
  </si>
  <si>
    <t>887EPS003</t>
  </si>
  <si>
    <t>887EPS005</t>
  </si>
  <si>
    <t>887EPS009</t>
  </si>
  <si>
    <t>887EPS010</t>
  </si>
  <si>
    <t>887EPS013</t>
  </si>
  <si>
    <t>887EPS015</t>
  </si>
  <si>
    <t>887EPS016</t>
  </si>
  <si>
    <t>887EPS017</t>
  </si>
  <si>
    <t>887EPS018</t>
  </si>
  <si>
    <t>887EPS023</t>
  </si>
  <si>
    <t>887EPS026</t>
  </si>
  <si>
    <t>887EPS033</t>
  </si>
  <si>
    <t>887EPS008</t>
  </si>
  <si>
    <t>887EPS012</t>
  </si>
  <si>
    <t>887EPS037</t>
  </si>
  <si>
    <t>2EAS016</t>
  </si>
  <si>
    <t>2EAS027</t>
  </si>
  <si>
    <t>2EPS001</t>
  </si>
  <si>
    <t>2EPS002</t>
  </si>
  <si>
    <t>2EPS003</t>
  </si>
  <si>
    <t>2EPS005</t>
  </si>
  <si>
    <t>2EPS009</t>
  </si>
  <si>
    <t>2EPS010</t>
  </si>
  <si>
    <t>2EPS013</t>
  </si>
  <si>
    <t>2EPS015</t>
  </si>
  <si>
    <t>2EPS016</t>
  </si>
  <si>
    <t>2EPS017</t>
  </si>
  <si>
    <t>2EPS018</t>
  </si>
  <si>
    <t>2EPS023</t>
  </si>
  <si>
    <t>2EPS026</t>
  </si>
  <si>
    <t>2EPS033</t>
  </si>
  <si>
    <t>2EPS008</t>
  </si>
  <si>
    <t>2EPS012</t>
  </si>
  <si>
    <t>2EPS037</t>
  </si>
  <si>
    <t>21EAS016</t>
  </si>
  <si>
    <t>21EAS027</t>
  </si>
  <si>
    <t>21EPS001</t>
  </si>
  <si>
    <t>21EPS002</t>
  </si>
  <si>
    <t>21EPS003</t>
  </si>
  <si>
    <t>21EPS005</t>
  </si>
  <si>
    <t>21EPS009</t>
  </si>
  <si>
    <t>21EPS010</t>
  </si>
  <si>
    <t>21EPS013</t>
  </si>
  <si>
    <t>21EPS015</t>
  </si>
  <si>
    <t>21EPS016</t>
  </si>
  <si>
    <t>21EPS017</t>
  </si>
  <si>
    <t>21EPS018</t>
  </si>
  <si>
    <t>21EPS023</t>
  </si>
  <si>
    <t>21EPS026</t>
  </si>
  <si>
    <t>21EPS033</t>
  </si>
  <si>
    <t>21EPS008</t>
  </si>
  <si>
    <t>21EPS012</t>
  </si>
  <si>
    <t>21EPS037</t>
  </si>
  <si>
    <t>55EAS016</t>
  </si>
  <si>
    <t>55EAS027</t>
  </si>
  <si>
    <t>55EPS001</t>
  </si>
  <si>
    <t>55EPS002</t>
  </si>
  <si>
    <t>55EPS003</t>
  </si>
  <si>
    <t>55EPS005</t>
  </si>
  <si>
    <t>55EPS009</t>
  </si>
  <si>
    <t>55EPS010</t>
  </si>
  <si>
    <t>55EPS013</t>
  </si>
  <si>
    <t>55EPS015</t>
  </si>
  <si>
    <t>55EPS016</t>
  </si>
  <si>
    <t>55EPS017</t>
  </si>
  <si>
    <t>55EPS018</t>
  </si>
  <si>
    <t>55EPS023</t>
  </si>
  <si>
    <t>55EPS026</t>
  </si>
  <si>
    <t>55EPS033</t>
  </si>
  <si>
    <t>55EPS008</t>
  </si>
  <si>
    <t>55EPS012</t>
  </si>
  <si>
    <t>55EPS037</t>
  </si>
  <si>
    <t>148EAS016</t>
  </si>
  <si>
    <t>148EAS027</t>
  </si>
  <si>
    <t>148EPS001</t>
  </si>
  <si>
    <t>148EPS002</t>
  </si>
  <si>
    <t>148EPS003</t>
  </si>
  <si>
    <t>148EPS005</t>
  </si>
  <si>
    <t>148EPS009</t>
  </si>
  <si>
    <t>148EPS010</t>
  </si>
  <si>
    <t>148EPS013</t>
  </si>
  <si>
    <t>148EPS015</t>
  </si>
  <si>
    <t>148EPS016</t>
  </si>
  <si>
    <t>148EPS017</t>
  </si>
  <si>
    <t>148EPS018</t>
  </si>
  <si>
    <t>148EPS023</t>
  </si>
  <si>
    <t>148EPS026</t>
  </si>
  <si>
    <t>148EPS033</t>
  </si>
  <si>
    <t>148EPS008</t>
  </si>
  <si>
    <t>148EPS012</t>
  </si>
  <si>
    <t>148EPS037</t>
  </si>
  <si>
    <t>197EAS016</t>
  </si>
  <si>
    <t>197EAS027</t>
  </si>
  <si>
    <t>197EPS001</t>
  </si>
  <si>
    <t>197EPS002</t>
  </si>
  <si>
    <t>197EPS003</t>
  </si>
  <si>
    <t>197EPS005</t>
  </si>
  <si>
    <t>197EPS009</t>
  </si>
  <si>
    <t>197EPS010</t>
  </si>
  <si>
    <t>197EPS013</t>
  </si>
  <si>
    <t>197EPS015</t>
  </si>
  <si>
    <t>197EPS016</t>
  </si>
  <si>
    <t>197EPS017</t>
  </si>
  <si>
    <t>197EPS018</t>
  </si>
  <si>
    <t>197EPS023</t>
  </si>
  <si>
    <t>197EPS026</t>
  </si>
  <si>
    <t>197EPS033</t>
  </si>
  <si>
    <t>197EPS008</t>
  </si>
  <si>
    <t>197EPS012</t>
  </si>
  <si>
    <t>197EPS037</t>
  </si>
  <si>
    <t>206EAS016</t>
  </si>
  <si>
    <t>206EAS027</t>
  </si>
  <si>
    <t>206EPS001</t>
  </si>
  <si>
    <t>206EPS002</t>
  </si>
  <si>
    <t>206EPS003</t>
  </si>
  <si>
    <t>206EPS005</t>
  </si>
  <si>
    <t>206EPS009</t>
  </si>
  <si>
    <t>206EPS010</t>
  </si>
  <si>
    <t>206EPS013</t>
  </si>
  <si>
    <t>206EPS015</t>
  </si>
  <si>
    <t>206EPS016</t>
  </si>
  <si>
    <t>206EPS017</t>
  </si>
  <si>
    <t>206EPS018</t>
  </si>
  <si>
    <t>206EPS023</t>
  </si>
  <si>
    <t>206EPS026</t>
  </si>
  <si>
    <t>206EPS033</t>
  </si>
  <si>
    <t>206EPS008</t>
  </si>
  <si>
    <t>206EPS012</t>
  </si>
  <si>
    <t>206EPS037</t>
  </si>
  <si>
    <t>313EAS016</t>
  </si>
  <si>
    <t>313EAS027</t>
  </si>
  <si>
    <t>313EPS001</t>
  </si>
  <si>
    <t>313EPS002</t>
  </si>
  <si>
    <t>313EPS003</t>
  </si>
  <si>
    <t>313EPS005</t>
  </si>
  <si>
    <t>313EPS009</t>
  </si>
  <si>
    <t>313EPS010</t>
  </si>
  <si>
    <t>313EPS013</t>
  </si>
  <si>
    <t>313EPS015</t>
  </si>
  <si>
    <t>313EPS016</t>
  </si>
  <si>
    <t>313EPS017</t>
  </si>
  <si>
    <t>313EPS018</t>
  </si>
  <si>
    <t>313EPS023</t>
  </si>
  <si>
    <t>313EPS026</t>
  </si>
  <si>
    <t>313EPS033</t>
  </si>
  <si>
    <t>313EPS008</t>
  </si>
  <si>
    <t>313EPS012</t>
  </si>
  <si>
    <t>313EPS037</t>
  </si>
  <si>
    <t>318EAS016</t>
  </si>
  <si>
    <t>318EAS027</t>
  </si>
  <si>
    <t>318EPS001</t>
  </si>
  <si>
    <t>318EPS002</t>
  </si>
  <si>
    <t>318EPS003</t>
  </si>
  <si>
    <t>318EPS005</t>
  </si>
  <si>
    <t>318EPS009</t>
  </si>
  <si>
    <t>318EPS010</t>
  </si>
  <si>
    <t>318EPS013</t>
  </si>
  <si>
    <t>318EPS015</t>
  </si>
  <si>
    <t>318EPS016</t>
  </si>
  <si>
    <t>318EPS017</t>
  </si>
  <si>
    <t>318EPS018</t>
  </si>
  <si>
    <t>318EPS023</t>
  </si>
  <si>
    <t>318EPS026</t>
  </si>
  <si>
    <t>318EPS033</t>
  </si>
  <si>
    <t>318EPS008</t>
  </si>
  <si>
    <t>318EPS012</t>
  </si>
  <si>
    <t>318EPS037</t>
  </si>
  <si>
    <t>321EAS016</t>
  </si>
  <si>
    <t>321EAS027</t>
  </si>
  <si>
    <t>321EPS001</t>
  </si>
  <si>
    <t>321EPS002</t>
  </si>
  <si>
    <t>321EPS003</t>
  </si>
  <si>
    <t>321EPS005</t>
  </si>
  <si>
    <t>321EPS009</t>
  </si>
  <si>
    <t>321EPS010</t>
  </si>
  <si>
    <t>321EPS013</t>
  </si>
  <si>
    <t>321EPS015</t>
  </si>
  <si>
    <t>321EPS016</t>
  </si>
  <si>
    <t>321EPS017</t>
  </si>
  <si>
    <t>321EPS018</t>
  </si>
  <si>
    <t>321EPS023</t>
  </si>
  <si>
    <t>321EPS026</t>
  </si>
  <si>
    <t>321EPS033</t>
  </si>
  <si>
    <t>321EPS008</t>
  </si>
  <si>
    <t>321EPS012</t>
  </si>
  <si>
    <t>321EPS037</t>
  </si>
  <si>
    <t>376EAS016</t>
  </si>
  <si>
    <t>376EAS027</t>
  </si>
  <si>
    <t>376EPS001</t>
  </si>
  <si>
    <t>376EPS002</t>
  </si>
  <si>
    <t>376EPS003</t>
  </si>
  <si>
    <t>376EPS005</t>
  </si>
  <si>
    <t>376EPS009</t>
  </si>
  <si>
    <t>376EPS010</t>
  </si>
  <si>
    <t>376EPS013</t>
  </si>
  <si>
    <t>376EPS015</t>
  </si>
  <si>
    <t>376EPS016</t>
  </si>
  <si>
    <t>376EPS017</t>
  </si>
  <si>
    <t>376EPS018</t>
  </si>
  <si>
    <t>376EPS023</t>
  </si>
  <si>
    <t>376EPS026</t>
  </si>
  <si>
    <t>376EPS033</t>
  </si>
  <si>
    <t>376EPS008</t>
  </si>
  <si>
    <t>376EPS012</t>
  </si>
  <si>
    <t>376EPS037</t>
  </si>
  <si>
    <t>400EAS016</t>
  </si>
  <si>
    <t>400EAS027</t>
  </si>
  <si>
    <t>400EPS001</t>
  </si>
  <si>
    <t>400EPS002</t>
  </si>
  <si>
    <t>400EPS003</t>
  </si>
  <si>
    <t>400EPS005</t>
  </si>
  <si>
    <t>400EPS009</t>
  </si>
  <si>
    <t>400EPS010</t>
  </si>
  <si>
    <t>400EPS013</t>
  </si>
  <si>
    <t>400EPS015</t>
  </si>
  <si>
    <t>400EPS016</t>
  </si>
  <si>
    <t>400EPS017</t>
  </si>
  <si>
    <t>400EPS018</t>
  </si>
  <si>
    <t>400EPS023</t>
  </si>
  <si>
    <t>400EPS026</t>
  </si>
  <si>
    <t>400EPS033</t>
  </si>
  <si>
    <t>400EPS008</t>
  </si>
  <si>
    <t>400EPS012</t>
  </si>
  <si>
    <t>400EPS037</t>
  </si>
  <si>
    <t>440EAS016</t>
  </si>
  <si>
    <t>440EAS027</t>
  </si>
  <si>
    <t>440EPS001</t>
  </si>
  <si>
    <t>440EPS002</t>
  </si>
  <si>
    <t>440EPS003</t>
  </si>
  <si>
    <t>440EPS005</t>
  </si>
  <si>
    <t>440EPS009</t>
  </si>
  <si>
    <t>440EPS010</t>
  </si>
  <si>
    <t>440EPS013</t>
  </si>
  <si>
    <t>440EPS015</t>
  </si>
  <si>
    <t>440EPS016</t>
  </si>
  <si>
    <t>440EPS017</t>
  </si>
  <si>
    <t>440EPS018</t>
  </si>
  <si>
    <t>440EPS023</t>
  </si>
  <si>
    <t>440EPS026</t>
  </si>
  <si>
    <t>440EPS033</t>
  </si>
  <si>
    <t>440EPS008</t>
  </si>
  <si>
    <t>440EPS012</t>
  </si>
  <si>
    <t>440EPS037</t>
  </si>
  <si>
    <t>483EAS016</t>
  </si>
  <si>
    <t>483EAS027</t>
  </si>
  <si>
    <t>483EPS001</t>
  </si>
  <si>
    <t>483EPS002</t>
  </si>
  <si>
    <t>483EPS003</t>
  </si>
  <si>
    <t>483EPS005</t>
  </si>
  <si>
    <t>483EPS009</t>
  </si>
  <si>
    <t>483EPS010</t>
  </si>
  <si>
    <t>483EPS013</t>
  </si>
  <si>
    <t>483EPS015</t>
  </si>
  <si>
    <t>483EPS016</t>
  </si>
  <si>
    <t>483EPS017</t>
  </si>
  <si>
    <t>483EPS018</t>
  </si>
  <si>
    <t>483EPS023</t>
  </si>
  <si>
    <t>483EPS026</t>
  </si>
  <si>
    <t>483EPS033</t>
  </si>
  <si>
    <t>483EPS008</t>
  </si>
  <si>
    <t>483EPS012</t>
  </si>
  <si>
    <t>483EPS037</t>
  </si>
  <si>
    <t>541EAS016</t>
  </si>
  <si>
    <t>541EAS027</t>
  </si>
  <si>
    <t>541EPS001</t>
  </si>
  <si>
    <t>541EPS002</t>
  </si>
  <si>
    <t>541EPS003</t>
  </si>
  <si>
    <t>541EPS005</t>
  </si>
  <si>
    <t>541EPS009</t>
  </si>
  <si>
    <t>541EPS010</t>
  </si>
  <si>
    <t>541EPS013</t>
  </si>
  <si>
    <t>541EPS015</t>
  </si>
  <si>
    <t>541EPS016</t>
  </si>
  <si>
    <t>541EPS017</t>
  </si>
  <si>
    <t>541EPS018</t>
  </si>
  <si>
    <t>541EPS023</t>
  </si>
  <si>
    <t>541EPS026</t>
  </si>
  <si>
    <t>541EPS033</t>
  </si>
  <si>
    <t>541EPS008</t>
  </si>
  <si>
    <t>541EPS012</t>
  </si>
  <si>
    <t>541EPS037</t>
  </si>
  <si>
    <t>607EAS016</t>
  </si>
  <si>
    <t>607EAS027</t>
  </si>
  <si>
    <t>607EPS001</t>
  </si>
  <si>
    <t>607EPS002</t>
  </si>
  <si>
    <t>607EPS003</t>
  </si>
  <si>
    <t>607EPS005</t>
  </si>
  <si>
    <t>607EPS009</t>
  </si>
  <si>
    <t>607EPS010</t>
  </si>
  <si>
    <t>607EPS013</t>
  </si>
  <si>
    <t>607EPS015</t>
  </si>
  <si>
    <t>607EPS016</t>
  </si>
  <si>
    <t>607EPS017</t>
  </si>
  <si>
    <t>607EPS018</t>
  </si>
  <si>
    <t>607EPS023</t>
  </si>
  <si>
    <t>607EPS026</t>
  </si>
  <si>
    <t>607EPS033</t>
  </si>
  <si>
    <t>607EPS008</t>
  </si>
  <si>
    <t>607EPS012</t>
  </si>
  <si>
    <t>607EPS037</t>
  </si>
  <si>
    <t>615EAS016</t>
  </si>
  <si>
    <t>615EAS027</t>
  </si>
  <si>
    <t>615EPS001</t>
  </si>
  <si>
    <t>615EPS002</t>
  </si>
  <si>
    <t>615EPS003</t>
  </si>
  <si>
    <t>615EPS005</t>
  </si>
  <si>
    <t>615EPS009</t>
  </si>
  <si>
    <t>615EPS010</t>
  </si>
  <si>
    <t>615EPS013</t>
  </si>
  <si>
    <t>615EPS015</t>
  </si>
  <si>
    <t>615EPS016</t>
  </si>
  <si>
    <t>615EPS017</t>
  </si>
  <si>
    <t>615EPS018</t>
  </si>
  <si>
    <t>615EPS023</t>
  </si>
  <si>
    <t>615EPS026</t>
  </si>
  <si>
    <t>615EPS033</t>
  </si>
  <si>
    <t>615EPS008</t>
  </si>
  <si>
    <t>615EPS012</t>
  </si>
  <si>
    <t>615EPS037</t>
  </si>
  <si>
    <t>649EAS016</t>
  </si>
  <si>
    <t>649EAS027</t>
  </si>
  <si>
    <t>649EPS001</t>
  </si>
  <si>
    <t>649EPS002</t>
  </si>
  <si>
    <t>649EPS003</t>
  </si>
  <si>
    <t>649EPS005</t>
  </si>
  <si>
    <t>649EPS009</t>
  </si>
  <si>
    <t>649EPS010</t>
  </si>
  <si>
    <t>649EPS013</t>
  </si>
  <si>
    <t>649EPS015</t>
  </si>
  <si>
    <t>649EPS016</t>
  </si>
  <si>
    <t>649EPS017</t>
  </si>
  <si>
    <t>649EPS018</t>
  </si>
  <si>
    <t>649EPS023</t>
  </si>
  <si>
    <t>649EPS026</t>
  </si>
  <si>
    <t>649EPS033</t>
  </si>
  <si>
    <t>649EPS008</t>
  </si>
  <si>
    <t>649EPS012</t>
  </si>
  <si>
    <t>649EPS037</t>
  </si>
  <si>
    <t>652EAS016</t>
  </si>
  <si>
    <t>652EAS027</t>
  </si>
  <si>
    <t>652EPS001</t>
  </si>
  <si>
    <t>652EPS002</t>
  </si>
  <si>
    <t>652EPS003</t>
  </si>
  <si>
    <t>652EPS005</t>
  </si>
  <si>
    <t>652EPS009</t>
  </si>
  <si>
    <t>652EPS010</t>
  </si>
  <si>
    <t>652EPS013</t>
  </si>
  <si>
    <t>652EPS015</t>
  </si>
  <si>
    <t>652EPS016</t>
  </si>
  <si>
    <t>652EPS017</t>
  </si>
  <si>
    <t>652EPS018</t>
  </si>
  <si>
    <t>652EPS023</t>
  </si>
  <si>
    <t>652EPS026</t>
  </si>
  <si>
    <t>652EPS033</t>
  </si>
  <si>
    <t>652EPS008</t>
  </si>
  <si>
    <t>652EPS012</t>
  </si>
  <si>
    <t>652EPS037</t>
  </si>
  <si>
    <t>660EAS016</t>
  </si>
  <si>
    <t>660EAS027</t>
  </si>
  <si>
    <t>660EPS001</t>
  </si>
  <si>
    <t>660EPS002</t>
  </si>
  <si>
    <t>660EPS003</t>
  </si>
  <si>
    <t>660EPS005</t>
  </si>
  <si>
    <t>660EPS009</t>
  </si>
  <si>
    <t>660EPS010</t>
  </si>
  <si>
    <t>660EPS013</t>
  </si>
  <si>
    <t>660EPS015</t>
  </si>
  <si>
    <t>660EPS016</t>
  </si>
  <si>
    <t>660EPS017</t>
  </si>
  <si>
    <t>660EPS018</t>
  </si>
  <si>
    <t>660EPS023</t>
  </si>
  <si>
    <t>660EPS026</t>
  </si>
  <si>
    <t>660EPS033</t>
  </si>
  <si>
    <t>660EPS008</t>
  </si>
  <si>
    <t>660EPS012</t>
  </si>
  <si>
    <t>660EPS037</t>
  </si>
  <si>
    <t>667EAS016</t>
  </si>
  <si>
    <t>667EAS027</t>
  </si>
  <si>
    <t>667EPS001</t>
  </si>
  <si>
    <t>667EPS002</t>
  </si>
  <si>
    <t>667EPS003</t>
  </si>
  <si>
    <t>667EPS005</t>
  </si>
  <si>
    <t>667EPS009</t>
  </si>
  <si>
    <t>667EPS010</t>
  </si>
  <si>
    <t>667EPS013</t>
  </si>
  <si>
    <t>667EPS015</t>
  </si>
  <si>
    <t>667EPS016</t>
  </si>
  <si>
    <t>667EPS017</t>
  </si>
  <si>
    <t>667EPS018</t>
  </si>
  <si>
    <t>667EPS023</t>
  </si>
  <si>
    <t>667EPS026</t>
  </si>
  <si>
    <t>667EPS033</t>
  </si>
  <si>
    <t>667EPS008</t>
  </si>
  <si>
    <t>667EPS012</t>
  </si>
  <si>
    <t>667EPS037</t>
  </si>
  <si>
    <t>674EAS016</t>
  </si>
  <si>
    <t>674EAS027</t>
  </si>
  <si>
    <t>674EPS001</t>
  </si>
  <si>
    <t>674EPS002</t>
  </si>
  <si>
    <t>674EPS003</t>
  </si>
  <si>
    <t>674EPS005</t>
  </si>
  <si>
    <t>674EPS009</t>
  </si>
  <si>
    <t>674EPS010</t>
  </si>
  <si>
    <t>674EPS013</t>
  </si>
  <si>
    <t>674EPS015</t>
  </si>
  <si>
    <t>674EPS016</t>
  </si>
  <si>
    <t>674EPS017</t>
  </si>
  <si>
    <t>674EPS018</t>
  </si>
  <si>
    <t>674EPS023</t>
  </si>
  <si>
    <t>674EPS026</t>
  </si>
  <si>
    <t>674EPS033</t>
  </si>
  <si>
    <t>674EPS008</t>
  </si>
  <si>
    <t>674EPS012</t>
  </si>
  <si>
    <t>674EPS037</t>
  </si>
  <si>
    <t>697EAS016</t>
  </si>
  <si>
    <t>697EAS027</t>
  </si>
  <si>
    <t>697EPS001</t>
  </si>
  <si>
    <t>697EPS002</t>
  </si>
  <si>
    <t>697EPS003</t>
  </si>
  <si>
    <t>697EPS005</t>
  </si>
  <si>
    <t>697EPS009</t>
  </si>
  <si>
    <t>697EPS010</t>
  </si>
  <si>
    <t>697EPS013</t>
  </si>
  <si>
    <t>697EPS015</t>
  </si>
  <si>
    <t>697EPS016</t>
  </si>
  <si>
    <t>697EPS017</t>
  </si>
  <si>
    <t>697EPS018</t>
  </si>
  <si>
    <t>697EPS023</t>
  </si>
  <si>
    <t>697EPS026</t>
  </si>
  <si>
    <t>697EPS033</t>
  </si>
  <si>
    <t>697EPS008</t>
  </si>
  <si>
    <t>697EPS012</t>
  </si>
  <si>
    <t>697EPS037</t>
  </si>
  <si>
    <t>756EAS016</t>
  </si>
  <si>
    <t>756EAS027</t>
  </si>
  <si>
    <t>756EPS001</t>
  </si>
  <si>
    <t>756EPS002</t>
  </si>
  <si>
    <t>756EPS003</t>
  </si>
  <si>
    <t>756EPS005</t>
  </si>
  <si>
    <t>756EPS009</t>
  </si>
  <si>
    <t>756EPS010</t>
  </si>
  <si>
    <t>756EPS013</t>
  </si>
  <si>
    <t>756EPS015</t>
  </si>
  <si>
    <t>756EPS016</t>
  </si>
  <si>
    <t>756EPS017</t>
  </si>
  <si>
    <t>756EPS018</t>
  </si>
  <si>
    <t>756EPS023</t>
  </si>
  <si>
    <t>756EPS026</t>
  </si>
  <si>
    <t>756EPS033</t>
  </si>
  <si>
    <t>756EPS008</t>
  </si>
  <si>
    <t>756EPS012</t>
  </si>
  <si>
    <t>756EPS037</t>
  </si>
  <si>
    <t>30EAS016</t>
  </si>
  <si>
    <t>30EAS027</t>
  </si>
  <si>
    <t>30EPS001</t>
  </si>
  <si>
    <t>30EPS002</t>
  </si>
  <si>
    <t>30EPS003</t>
  </si>
  <si>
    <t>30EPS005</t>
  </si>
  <si>
    <t>30EPS009</t>
  </si>
  <si>
    <t>30EPS010</t>
  </si>
  <si>
    <t>30EPS013</t>
  </si>
  <si>
    <t>30EPS015</t>
  </si>
  <si>
    <t>30EPS016</t>
  </si>
  <si>
    <t>30EPS017</t>
  </si>
  <si>
    <t>30EPS018</t>
  </si>
  <si>
    <t>30EPS023</t>
  </si>
  <si>
    <t>30EPS026</t>
  </si>
  <si>
    <t>30EPS033</t>
  </si>
  <si>
    <t>30EPS008</t>
  </si>
  <si>
    <t>30EPS012</t>
  </si>
  <si>
    <t>30EPS037</t>
  </si>
  <si>
    <t>34EAS016</t>
  </si>
  <si>
    <t>34EAS027</t>
  </si>
  <si>
    <t>34EPS001</t>
  </si>
  <si>
    <t>34EPS002</t>
  </si>
  <si>
    <t>34EPS003</t>
  </si>
  <si>
    <t>34EPS005</t>
  </si>
  <si>
    <t>34EPS009</t>
  </si>
  <si>
    <t>34EPS010</t>
  </si>
  <si>
    <t>34EPS013</t>
  </si>
  <si>
    <t>34EPS015</t>
  </si>
  <si>
    <t>34EPS016</t>
  </si>
  <si>
    <t>34EPS017</t>
  </si>
  <si>
    <t>34EPS018</t>
  </si>
  <si>
    <t>34EPS023</t>
  </si>
  <si>
    <t>34EPS026</t>
  </si>
  <si>
    <t>34EPS033</t>
  </si>
  <si>
    <t>34EPS008</t>
  </si>
  <si>
    <t>34EPS012</t>
  </si>
  <si>
    <t>34EPS037</t>
  </si>
  <si>
    <t>36EAS016</t>
  </si>
  <si>
    <t>36EAS027</t>
  </si>
  <si>
    <t>36EPS001</t>
  </si>
  <si>
    <t>36EPS002</t>
  </si>
  <si>
    <t>36EPS003</t>
  </si>
  <si>
    <t>36EPS005</t>
  </si>
  <si>
    <t>36EPS009</t>
  </si>
  <si>
    <t>36EPS010</t>
  </si>
  <si>
    <t>36EPS013</t>
  </si>
  <si>
    <t>36EPS015</t>
  </si>
  <si>
    <t>36EPS016</t>
  </si>
  <si>
    <t>36EPS017</t>
  </si>
  <si>
    <t>36EPS018</t>
  </si>
  <si>
    <t>36EPS023</t>
  </si>
  <si>
    <t>36EPS026</t>
  </si>
  <si>
    <t>36EPS033</t>
  </si>
  <si>
    <t>36EPS008</t>
  </si>
  <si>
    <t>36EPS012</t>
  </si>
  <si>
    <t>36EPS037</t>
  </si>
  <si>
    <t>91EAS016</t>
  </si>
  <si>
    <t>91EAS027</t>
  </si>
  <si>
    <t>91EPS001</t>
  </si>
  <si>
    <t>91EPS002</t>
  </si>
  <si>
    <t>91EPS003</t>
  </si>
  <si>
    <t>91EPS005</t>
  </si>
  <si>
    <t>91EPS009</t>
  </si>
  <si>
    <t>91EPS010</t>
  </si>
  <si>
    <t>91EPS013</t>
  </si>
  <si>
    <t>91EPS015</t>
  </si>
  <si>
    <t>91EPS016</t>
  </si>
  <si>
    <t>91EPS017</t>
  </si>
  <si>
    <t>91EPS018</t>
  </si>
  <si>
    <t>91EPS023</t>
  </si>
  <si>
    <t>91EPS026</t>
  </si>
  <si>
    <t>91EPS033</t>
  </si>
  <si>
    <t>91EPS008</t>
  </si>
  <si>
    <t>91EPS012</t>
  </si>
  <si>
    <t>91EPS037</t>
  </si>
  <si>
    <t>93EAS016</t>
  </si>
  <si>
    <t>93EAS027</t>
  </si>
  <si>
    <t>93EPS001</t>
  </si>
  <si>
    <t>93EPS002</t>
  </si>
  <si>
    <t>93EPS003</t>
  </si>
  <si>
    <t>93EPS005</t>
  </si>
  <si>
    <t>93EPS009</t>
  </si>
  <si>
    <t>93EPS010</t>
  </si>
  <si>
    <t>93EPS013</t>
  </si>
  <si>
    <t>93EPS015</t>
  </si>
  <si>
    <t>93EPS016</t>
  </si>
  <si>
    <t>93EPS017</t>
  </si>
  <si>
    <t>93EPS018</t>
  </si>
  <si>
    <t>93EPS023</t>
  </si>
  <si>
    <t>93EPS026</t>
  </si>
  <si>
    <t>93EPS033</t>
  </si>
  <si>
    <t>93EPS008</t>
  </si>
  <si>
    <t>93EPS012</t>
  </si>
  <si>
    <t>93EPS037</t>
  </si>
  <si>
    <t>101EAS016</t>
  </si>
  <si>
    <t>101EAS027</t>
  </si>
  <si>
    <t>101EPS001</t>
  </si>
  <si>
    <t>101EPS002</t>
  </si>
  <si>
    <t>101EPS003</t>
  </si>
  <si>
    <t>101EPS005</t>
  </si>
  <si>
    <t>101EPS009</t>
  </si>
  <si>
    <t>101EPS010</t>
  </si>
  <si>
    <t>101EPS013</t>
  </si>
  <si>
    <t>101EPS015</t>
  </si>
  <si>
    <t>101EPS016</t>
  </si>
  <si>
    <t>101EPS017</t>
  </si>
  <si>
    <t>101EPS018</t>
  </si>
  <si>
    <t>101EPS023</t>
  </si>
  <si>
    <t>101EPS026</t>
  </si>
  <si>
    <t>101EPS033</t>
  </si>
  <si>
    <t>101EPS008</t>
  </si>
  <si>
    <t>101EPS012</t>
  </si>
  <si>
    <t>101EPS037</t>
  </si>
  <si>
    <t>145EAS016</t>
  </si>
  <si>
    <t>145EAS027</t>
  </si>
  <si>
    <t>145EPS001</t>
  </si>
  <si>
    <t>145EPS002</t>
  </si>
  <si>
    <t>145EPS003</t>
  </si>
  <si>
    <t>145EPS005</t>
  </si>
  <si>
    <t>145EPS009</t>
  </si>
  <si>
    <t>145EPS010</t>
  </si>
  <si>
    <t>145EPS013</t>
  </si>
  <si>
    <t>145EPS015</t>
  </si>
  <si>
    <t>145EPS016</t>
  </si>
  <si>
    <t>145EPS017</t>
  </si>
  <si>
    <t>145EPS018</t>
  </si>
  <si>
    <t>145EPS023</t>
  </si>
  <si>
    <t>145EPS026</t>
  </si>
  <si>
    <t>145EPS033</t>
  </si>
  <si>
    <t>145EPS008</t>
  </si>
  <si>
    <t>145EPS012</t>
  </si>
  <si>
    <t>145EPS037</t>
  </si>
  <si>
    <t>209EAS016</t>
  </si>
  <si>
    <t>209EAS027</t>
  </si>
  <si>
    <t>209EPS001</t>
  </si>
  <si>
    <t>209EPS002</t>
  </si>
  <si>
    <t>209EPS003</t>
  </si>
  <si>
    <t>209EPS005</t>
  </si>
  <si>
    <t>209EPS009</t>
  </si>
  <si>
    <t>209EPS010</t>
  </si>
  <si>
    <t>209EPS013</t>
  </si>
  <si>
    <t>209EPS015</t>
  </si>
  <si>
    <t>209EPS016</t>
  </si>
  <si>
    <t>209EPS017</t>
  </si>
  <si>
    <t>209EPS018</t>
  </si>
  <si>
    <t>209EPS023</t>
  </si>
  <si>
    <t>209EPS026</t>
  </si>
  <si>
    <t>209EPS033</t>
  </si>
  <si>
    <t>209EPS008</t>
  </si>
  <si>
    <t>209EPS012</t>
  </si>
  <si>
    <t>209EPS037</t>
  </si>
  <si>
    <t>282EAS016</t>
  </si>
  <si>
    <t>282EAS027</t>
  </si>
  <si>
    <t>282EPS001</t>
  </si>
  <si>
    <t>282EPS002</t>
  </si>
  <si>
    <t>282EPS003</t>
  </si>
  <si>
    <t>282EPS005</t>
  </si>
  <si>
    <t>282EPS009</t>
  </si>
  <si>
    <t>282EPS010</t>
  </si>
  <si>
    <t>282EPS013</t>
  </si>
  <si>
    <t>282EPS015</t>
  </si>
  <si>
    <t>282EPS016</t>
  </si>
  <si>
    <t>282EPS017</t>
  </si>
  <si>
    <t>282EPS018</t>
  </si>
  <si>
    <t>282EPS023</t>
  </si>
  <si>
    <t>282EPS026</t>
  </si>
  <si>
    <t>282EPS033</t>
  </si>
  <si>
    <t>282EPS008</t>
  </si>
  <si>
    <t>282EPS012</t>
  </si>
  <si>
    <t>282EPS037</t>
  </si>
  <si>
    <t>353EAS016</t>
  </si>
  <si>
    <t>353EAS027</t>
  </si>
  <si>
    <t>353EPS001</t>
  </si>
  <si>
    <t>353EPS002</t>
  </si>
  <si>
    <t>353EPS003</t>
  </si>
  <si>
    <t>353EPS005</t>
  </si>
  <si>
    <t>353EPS009</t>
  </si>
  <si>
    <t>353EPS010</t>
  </si>
  <si>
    <t>353EPS013</t>
  </si>
  <si>
    <t>353EPS015</t>
  </si>
  <si>
    <t>353EPS016</t>
  </si>
  <si>
    <t>353EPS017</t>
  </si>
  <si>
    <t>353EPS018</t>
  </si>
  <si>
    <t>353EPS023</t>
  </si>
  <si>
    <t>353EPS026</t>
  </si>
  <si>
    <t>353EPS033</t>
  </si>
  <si>
    <t>353EPS008</t>
  </si>
  <si>
    <t>353EPS012</t>
  </si>
  <si>
    <t>353EPS037</t>
  </si>
  <si>
    <t>364EAS016</t>
  </si>
  <si>
    <t>364EAS027</t>
  </si>
  <si>
    <t>364EPS001</t>
  </si>
  <si>
    <t>364EPS002</t>
  </si>
  <si>
    <t>364EPS003</t>
  </si>
  <si>
    <t>364EPS005</t>
  </si>
  <si>
    <t>364EPS009</t>
  </si>
  <si>
    <t>364EPS010</t>
  </si>
  <si>
    <t>364EPS013</t>
  </si>
  <si>
    <t>364EPS015</t>
  </si>
  <si>
    <t>364EPS016</t>
  </si>
  <si>
    <t>364EPS017</t>
  </si>
  <si>
    <t>364EPS018</t>
  </si>
  <si>
    <t>364EPS023</t>
  </si>
  <si>
    <t>364EPS026</t>
  </si>
  <si>
    <t>364EPS033</t>
  </si>
  <si>
    <t>364EPS008</t>
  </si>
  <si>
    <t>364EPS012</t>
  </si>
  <si>
    <t>364EPS037</t>
  </si>
  <si>
    <t>368EAS016</t>
  </si>
  <si>
    <t>368EAS027</t>
  </si>
  <si>
    <t>368EPS001</t>
  </si>
  <si>
    <t>368EPS002</t>
  </si>
  <si>
    <t>368EPS003</t>
  </si>
  <si>
    <t>368EPS005</t>
  </si>
  <si>
    <t>368EPS009</t>
  </si>
  <si>
    <t>368EPS010</t>
  </si>
  <si>
    <t>368EPS013</t>
  </si>
  <si>
    <t>368EPS015</t>
  </si>
  <si>
    <t>368EPS016</t>
  </si>
  <si>
    <t>368EPS017</t>
  </si>
  <si>
    <t>368EPS018</t>
  </si>
  <si>
    <t>368EPS023</t>
  </si>
  <si>
    <t>368EPS026</t>
  </si>
  <si>
    <t>368EPS033</t>
  </si>
  <si>
    <t>368EPS008</t>
  </si>
  <si>
    <t>368EPS012</t>
  </si>
  <si>
    <t>368EPS037</t>
  </si>
  <si>
    <t>390EAS016</t>
  </si>
  <si>
    <t>390EAS027</t>
  </si>
  <si>
    <t>390EPS001</t>
  </si>
  <si>
    <t>390EPS002</t>
  </si>
  <si>
    <t>390EPS003</t>
  </si>
  <si>
    <t>390EPS005</t>
  </si>
  <si>
    <t>390EPS009</t>
  </si>
  <si>
    <t>390EPS010</t>
  </si>
  <si>
    <t>390EPS013</t>
  </si>
  <si>
    <t>390EPS015</t>
  </si>
  <si>
    <t>390EPS016</t>
  </si>
  <si>
    <t>390EPS017</t>
  </si>
  <si>
    <t>390EPS018</t>
  </si>
  <si>
    <t>390EPS023</t>
  </si>
  <si>
    <t>390EPS026</t>
  </si>
  <si>
    <t>390EPS033</t>
  </si>
  <si>
    <t>390EPS008</t>
  </si>
  <si>
    <t>390EPS012</t>
  </si>
  <si>
    <t>390EPS037</t>
  </si>
  <si>
    <t>467EAS016</t>
  </si>
  <si>
    <t>467EAS027</t>
  </si>
  <si>
    <t>467EPS001</t>
  </si>
  <si>
    <t>467EPS002</t>
  </si>
  <si>
    <t>467EPS003</t>
  </si>
  <si>
    <t>467EPS005</t>
  </si>
  <si>
    <t>467EPS009</t>
  </si>
  <si>
    <t>467EPS010</t>
  </si>
  <si>
    <t>467EPS013</t>
  </si>
  <si>
    <t>467EPS015</t>
  </si>
  <si>
    <t>467EPS016</t>
  </si>
  <si>
    <t>467EPS017</t>
  </si>
  <si>
    <t>467EPS018</t>
  </si>
  <si>
    <t>467EPS023</t>
  </si>
  <si>
    <t>467EPS026</t>
  </si>
  <si>
    <t>467EPS033</t>
  </si>
  <si>
    <t>467EPS008</t>
  </si>
  <si>
    <t>467EPS012</t>
  </si>
  <si>
    <t>467EPS037</t>
  </si>
  <si>
    <t>576EAS016</t>
  </si>
  <si>
    <t>576EAS027</t>
  </si>
  <si>
    <t>576EPS001</t>
  </si>
  <si>
    <t>576EPS002</t>
  </si>
  <si>
    <t>576EPS003</t>
  </si>
  <si>
    <t>576EPS005</t>
  </si>
  <si>
    <t>576EPS009</t>
  </si>
  <si>
    <t>576EPS010</t>
  </si>
  <si>
    <t>576EPS013</t>
  </si>
  <si>
    <t>576EPS015</t>
  </si>
  <si>
    <t>576EPS016</t>
  </si>
  <si>
    <t>576EPS017</t>
  </si>
  <si>
    <t>576EPS018</t>
  </si>
  <si>
    <t>576EPS023</t>
  </si>
  <si>
    <t>576EPS026</t>
  </si>
  <si>
    <t>576EPS033</t>
  </si>
  <si>
    <t>576EPS008</t>
  </si>
  <si>
    <t>576EPS012</t>
  </si>
  <si>
    <t>576EPS037</t>
  </si>
  <si>
    <t>642EAS016</t>
  </si>
  <si>
    <t>642EAS027</t>
  </si>
  <si>
    <t>642EPS001</t>
  </si>
  <si>
    <t>642EPS002</t>
  </si>
  <si>
    <t>642EPS003</t>
  </si>
  <si>
    <t>642EPS005</t>
  </si>
  <si>
    <t>642EPS009</t>
  </si>
  <si>
    <t>642EPS010</t>
  </si>
  <si>
    <t>642EPS013</t>
  </si>
  <si>
    <t>642EPS015</t>
  </si>
  <si>
    <t>642EPS016</t>
  </si>
  <si>
    <t>642EPS017</t>
  </si>
  <si>
    <t>642EPS018</t>
  </si>
  <si>
    <t>642EPS023</t>
  </si>
  <si>
    <t>642EPS026</t>
  </si>
  <si>
    <t>642EPS033</t>
  </si>
  <si>
    <t>642EPS008</t>
  </si>
  <si>
    <t>642EPS012</t>
  </si>
  <si>
    <t>642EPS037</t>
  </si>
  <si>
    <t>679EAS016</t>
  </si>
  <si>
    <t>679EAS027</t>
  </si>
  <si>
    <t>679EPS001</t>
  </si>
  <si>
    <t>679EPS002</t>
  </si>
  <si>
    <t>679EPS003</t>
  </si>
  <si>
    <t>679EPS005</t>
  </si>
  <si>
    <t>679EPS009</t>
  </si>
  <si>
    <t>679EPS010</t>
  </si>
  <si>
    <t>679EPS013</t>
  </si>
  <si>
    <t>679EPS015</t>
  </si>
  <si>
    <t>679EPS016</t>
  </si>
  <si>
    <t>679EPS017</t>
  </si>
  <si>
    <t>679EPS018</t>
  </si>
  <si>
    <t>679EPS023</t>
  </si>
  <si>
    <t>679EPS026</t>
  </si>
  <si>
    <t>679EPS033</t>
  </si>
  <si>
    <t>679EPS008</t>
  </si>
  <si>
    <t>679EPS012</t>
  </si>
  <si>
    <t>679EPS037</t>
  </si>
  <si>
    <t>789EAS016</t>
  </si>
  <si>
    <t>789EAS027</t>
  </si>
  <si>
    <t>789EPS001</t>
  </si>
  <si>
    <t>789EPS002</t>
  </si>
  <si>
    <t>789EPS003</t>
  </si>
  <si>
    <t>789EPS005</t>
  </si>
  <si>
    <t>789EPS009</t>
  </si>
  <si>
    <t>789EPS010</t>
  </si>
  <si>
    <t>789EPS013</t>
  </si>
  <si>
    <t>789EPS015</t>
  </si>
  <si>
    <t>789EPS016</t>
  </si>
  <si>
    <t>789EPS017</t>
  </si>
  <si>
    <t>789EPS018</t>
  </si>
  <si>
    <t>789EPS023</t>
  </si>
  <si>
    <t>789EPS026</t>
  </si>
  <si>
    <t>789EPS033</t>
  </si>
  <si>
    <t>789EPS008</t>
  </si>
  <si>
    <t>789EPS012</t>
  </si>
  <si>
    <t>789EPS037</t>
  </si>
  <si>
    <t>792EAS016</t>
  </si>
  <si>
    <t>792EAS027</t>
  </si>
  <si>
    <t>792EPS001</t>
  </si>
  <si>
    <t>792EPS002</t>
  </si>
  <si>
    <t>792EPS003</t>
  </si>
  <si>
    <t>792EPS005</t>
  </si>
  <si>
    <t>792EPS009</t>
  </si>
  <si>
    <t>792EPS010</t>
  </si>
  <si>
    <t>792EPS013</t>
  </si>
  <si>
    <t>792EPS015</t>
  </si>
  <si>
    <t>792EPS016</t>
  </si>
  <si>
    <t>792EPS017</t>
  </si>
  <si>
    <t>792EPS018</t>
  </si>
  <si>
    <t>792EPS023</t>
  </si>
  <si>
    <t>792EPS026</t>
  </si>
  <si>
    <t>792EPS033</t>
  </si>
  <si>
    <t>792EPS008</t>
  </si>
  <si>
    <t>792EPS012</t>
  </si>
  <si>
    <t>792EPS037</t>
  </si>
  <si>
    <t>809EAS016</t>
  </si>
  <si>
    <t>809EAS027</t>
  </si>
  <si>
    <t>809EPS001</t>
  </si>
  <si>
    <t>809EPS002</t>
  </si>
  <si>
    <t>809EPS003</t>
  </si>
  <si>
    <t>809EPS005</t>
  </si>
  <si>
    <t>809EPS009</t>
  </si>
  <si>
    <t>809EPS010</t>
  </si>
  <si>
    <t>809EPS013</t>
  </si>
  <si>
    <t>809EPS015</t>
  </si>
  <si>
    <t>809EPS016</t>
  </si>
  <si>
    <t>809EPS017</t>
  </si>
  <si>
    <t>809EPS018</t>
  </si>
  <si>
    <t>809EPS023</t>
  </si>
  <si>
    <t>809EPS026</t>
  </si>
  <si>
    <t>809EPS033</t>
  </si>
  <si>
    <t>809EPS008</t>
  </si>
  <si>
    <t>809EPS012</t>
  </si>
  <si>
    <t>809EPS037</t>
  </si>
  <si>
    <t>847EAS016</t>
  </si>
  <si>
    <t>847EAS027</t>
  </si>
  <si>
    <t>847EPS001</t>
  </si>
  <si>
    <t>847EPS002</t>
  </si>
  <si>
    <t>847EPS003</t>
  </si>
  <si>
    <t>847EPS005</t>
  </si>
  <si>
    <t>847EPS009</t>
  </si>
  <si>
    <t>847EPS010</t>
  </si>
  <si>
    <t>847EPS013</t>
  </si>
  <si>
    <t>847EPS015</t>
  </si>
  <si>
    <t>847EPS016</t>
  </si>
  <si>
    <t>847EPS017</t>
  </si>
  <si>
    <t>847EPS018</t>
  </si>
  <si>
    <t>847EPS023</t>
  </si>
  <si>
    <t>847EPS026</t>
  </si>
  <si>
    <t>847EPS033</t>
  </si>
  <si>
    <t>847EPS008</t>
  </si>
  <si>
    <t>847EPS012</t>
  </si>
  <si>
    <t>847EPS037</t>
  </si>
  <si>
    <t>856EAS016</t>
  </si>
  <si>
    <t>856EAS027</t>
  </si>
  <si>
    <t>856EPS001</t>
  </si>
  <si>
    <t>856EPS002</t>
  </si>
  <si>
    <t>856EPS003</t>
  </si>
  <si>
    <t>856EPS005</t>
  </si>
  <si>
    <t>856EPS009</t>
  </si>
  <si>
    <t>856EPS010</t>
  </si>
  <si>
    <t>856EPS013</t>
  </si>
  <si>
    <t>856EPS015</t>
  </si>
  <si>
    <t>856EPS016</t>
  </si>
  <si>
    <t>856EPS017</t>
  </si>
  <si>
    <t>856EPS018</t>
  </si>
  <si>
    <t>856EPS023</t>
  </si>
  <si>
    <t>856EPS026</t>
  </si>
  <si>
    <t>856EPS033</t>
  </si>
  <si>
    <t>856EPS008</t>
  </si>
  <si>
    <t>856EPS012</t>
  </si>
  <si>
    <t>856EPS037</t>
  </si>
  <si>
    <t>861EAS016</t>
  </si>
  <si>
    <t>861EAS027</t>
  </si>
  <si>
    <t>861EPS001</t>
  </si>
  <si>
    <t>861EPS002</t>
  </si>
  <si>
    <t>861EPS003</t>
  </si>
  <si>
    <t>861EPS005</t>
  </si>
  <si>
    <t>861EPS009</t>
  </si>
  <si>
    <t>861EPS010</t>
  </si>
  <si>
    <t>861EPS013</t>
  </si>
  <si>
    <t>861EPS015</t>
  </si>
  <si>
    <t>861EPS016</t>
  </si>
  <si>
    <t>861EPS017</t>
  </si>
  <si>
    <t>861EPS018</t>
  </si>
  <si>
    <t>861EPS023</t>
  </si>
  <si>
    <t>861EPS026</t>
  </si>
  <si>
    <t>861EPS033</t>
  </si>
  <si>
    <t>861EPS008</t>
  </si>
  <si>
    <t>861EPS012</t>
  </si>
  <si>
    <t>861EPS037</t>
  </si>
  <si>
    <t>1EAS016</t>
  </si>
  <si>
    <t>1EAS027</t>
  </si>
  <si>
    <t>1EPS001</t>
  </si>
  <si>
    <t>1EPS002</t>
  </si>
  <si>
    <t>1EPS003</t>
  </si>
  <si>
    <t>1EPS005</t>
  </si>
  <si>
    <t>1EPS009</t>
  </si>
  <si>
    <t>1EPS010</t>
  </si>
  <si>
    <t>1EPS013</t>
  </si>
  <si>
    <t>1EPS015</t>
  </si>
  <si>
    <t>1EPS016</t>
  </si>
  <si>
    <t>1EPS017</t>
  </si>
  <si>
    <t>1EPS018</t>
  </si>
  <si>
    <t>1EPS023</t>
  </si>
  <si>
    <t>1EPS026</t>
  </si>
  <si>
    <t>1EPS033</t>
  </si>
  <si>
    <t>1EPS008</t>
  </si>
  <si>
    <t>1EPS012</t>
  </si>
  <si>
    <t>1EPS037</t>
  </si>
  <si>
    <t>79EAS016</t>
  </si>
  <si>
    <t>79EAS027</t>
  </si>
  <si>
    <t>79EPS001</t>
  </si>
  <si>
    <t>79EPS002</t>
  </si>
  <si>
    <t>79EPS003</t>
  </si>
  <si>
    <t>79EPS005</t>
  </si>
  <si>
    <t>79EPS009</t>
  </si>
  <si>
    <t>79EPS010</t>
  </si>
  <si>
    <t>79EPS013</t>
  </si>
  <si>
    <t>79EPS015</t>
  </si>
  <si>
    <t>79EPS016</t>
  </si>
  <si>
    <t>79EPS017</t>
  </si>
  <si>
    <t>79EPS018</t>
  </si>
  <si>
    <t>79EPS023</t>
  </si>
  <si>
    <t>79EPS026</t>
  </si>
  <si>
    <t>79EPS033</t>
  </si>
  <si>
    <t>79EPS008</t>
  </si>
  <si>
    <t>79EPS012</t>
  </si>
  <si>
    <t>79EPS037</t>
  </si>
  <si>
    <t>88EAS016</t>
  </si>
  <si>
    <t>88EAS027</t>
  </si>
  <si>
    <t>88EPS001</t>
  </si>
  <si>
    <t>88EPS002</t>
  </si>
  <si>
    <t>88EPS003</t>
  </si>
  <si>
    <t>88EPS005</t>
  </si>
  <si>
    <t>88EPS009</t>
  </si>
  <si>
    <t>88EPS010</t>
  </si>
  <si>
    <t>88EPS013</t>
  </si>
  <si>
    <t>88EPS015</t>
  </si>
  <si>
    <t>88EPS016</t>
  </si>
  <si>
    <t>88EPS017</t>
  </si>
  <si>
    <t>88EPS018</t>
  </si>
  <si>
    <t>88EPS023</t>
  </si>
  <si>
    <t>88EPS026</t>
  </si>
  <si>
    <t>88EPS033</t>
  </si>
  <si>
    <t>88EPS008</t>
  </si>
  <si>
    <t>88EPS012</t>
  </si>
  <si>
    <t>88EPS037</t>
  </si>
  <si>
    <t>129EAS016</t>
  </si>
  <si>
    <t>129EAS027</t>
  </si>
  <si>
    <t>129EPS001</t>
  </si>
  <si>
    <t>129EPS002</t>
  </si>
  <si>
    <t>129EPS003</t>
  </si>
  <si>
    <t>129EPS005</t>
  </si>
  <si>
    <t>129EPS009</t>
  </si>
  <si>
    <t>129EPS010</t>
  </si>
  <si>
    <t>129EPS013</t>
  </si>
  <si>
    <t>129EPS015</t>
  </si>
  <si>
    <t>129EPS016</t>
  </si>
  <si>
    <t>129EPS017</t>
  </si>
  <si>
    <t>129EPS018</t>
  </si>
  <si>
    <t>129EPS023</t>
  </si>
  <si>
    <t>129EPS026</t>
  </si>
  <si>
    <t>129EPS033</t>
  </si>
  <si>
    <t>129EPS008</t>
  </si>
  <si>
    <t>129EPS012</t>
  </si>
  <si>
    <t>129EPS037</t>
  </si>
  <si>
    <t>212EAS016</t>
  </si>
  <si>
    <t>212EAS027</t>
  </si>
  <si>
    <t>212EPS001</t>
  </si>
  <si>
    <t>212EPS002</t>
  </si>
  <si>
    <t>212EPS003</t>
  </si>
  <si>
    <t>212EPS005</t>
  </si>
  <si>
    <t>212EPS009</t>
  </si>
  <si>
    <t>212EPS010</t>
  </si>
  <si>
    <t>212EPS013</t>
  </si>
  <si>
    <t>212EPS015</t>
  </si>
  <si>
    <t>212EPS016</t>
  </si>
  <si>
    <t>212EPS017</t>
  </si>
  <si>
    <t>212EPS018</t>
  </si>
  <si>
    <t>212EPS023</t>
  </si>
  <si>
    <t>212EPS026</t>
  </si>
  <si>
    <t>212EPS033</t>
  </si>
  <si>
    <t>212EPS008</t>
  </si>
  <si>
    <t>212EPS012</t>
  </si>
  <si>
    <t>212EPS037</t>
  </si>
  <si>
    <t>266EAS016</t>
  </si>
  <si>
    <t>266EAS027</t>
  </si>
  <si>
    <t>266EPS001</t>
  </si>
  <si>
    <t>266EPS002</t>
  </si>
  <si>
    <t>266EPS003</t>
  </si>
  <si>
    <t>266EPS005</t>
  </si>
  <si>
    <t>266EPS009</t>
  </si>
  <si>
    <t>266EPS010</t>
  </si>
  <si>
    <t>266EPS013</t>
  </si>
  <si>
    <t>266EPS015</t>
  </si>
  <si>
    <t>266EPS016</t>
  </si>
  <si>
    <t>266EPS017</t>
  </si>
  <si>
    <t>266EPS018</t>
  </si>
  <si>
    <t>266EPS023</t>
  </si>
  <si>
    <t>266EPS026</t>
  </si>
  <si>
    <t>266EPS033</t>
  </si>
  <si>
    <t>266EPS008</t>
  </si>
  <si>
    <t>266EPS012</t>
  </si>
  <si>
    <t>266EPS037</t>
  </si>
  <si>
    <t>308EAS016</t>
  </si>
  <si>
    <t>308EAS027</t>
  </si>
  <si>
    <t>308EPS001</t>
  </si>
  <si>
    <t>308EPS002</t>
  </si>
  <si>
    <t>308EPS003</t>
  </si>
  <si>
    <t>308EPS005</t>
  </si>
  <si>
    <t>308EPS009</t>
  </si>
  <si>
    <t>308EPS010</t>
  </si>
  <si>
    <t>308EPS013</t>
  </si>
  <si>
    <t>308EPS015</t>
  </si>
  <si>
    <t>308EPS016</t>
  </si>
  <si>
    <t>308EPS017</t>
  </si>
  <si>
    <t>308EPS018</t>
  </si>
  <si>
    <t>308EPS023</t>
  </si>
  <si>
    <t>308EPS026</t>
  </si>
  <si>
    <t>308EPS033</t>
  </si>
  <si>
    <t>308EPS008</t>
  </si>
  <si>
    <t>308EPS012</t>
  </si>
  <si>
    <t>308EPS037</t>
  </si>
  <si>
    <t>360EAS016</t>
  </si>
  <si>
    <t>360EAS027</t>
  </si>
  <si>
    <t>360EPS001</t>
  </si>
  <si>
    <t>360EPS002</t>
  </si>
  <si>
    <t>360EPS003</t>
  </si>
  <si>
    <t>360EPS005</t>
  </si>
  <si>
    <t>360EPS009</t>
  </si>
  <si>
    <t>360EPS010</t>
  </si>
  <si>
    <t>360EPS013</t>
  </si>
  <si>
    <t>360EPS015</t>
  </si>
  <si>
    <t>360EPS016</t>
  </si>
  <si>
    <t>360EPS017</t>
  </si>
  <si>
    <t>360EPS018</t>
  </si>
  <si>
    <t>360EPS023</t>
  </si>
  <si>
    <t>360EPS026</t>
  </si>
  <si>
    <t>360EPS033</t>
  </si>
  <si>
    <t>360EPS008</t>
  </si>
  <si>
    <t>360EPS012</t>
  </si>
  <si>
    <t>360EPS037</t>
  </si>
  <si>
    <t>380EAS016</t>
  </si>
  <si>
    <t>380EAS027</t>
  </si>
  <si>
    <t>380EPS001</t>
  </si>
  <si>
    <t>380EPS002</t>
  </si>
  <si>
    <t>380EPS003</t>
  </si>
  <si>
    <t>380EPS005</t>
  </si>
  <si>
    <t>380EPS009</t>
  </si>
  <si>
    <t>380EPS010</t>
  </si>
  <si>
    <t>380EPS013</t>
  </si>
  <si>
    <t>380EPS015</t>
  </si>
  <si>
    <t>380EPS016</t>
  </si>
  <si>
    <t>380EPS017</t>
  </si>
  <si>
    <t>380EPS018</t>
  </si>
  <si>
    <t>380EPS023</t>
  </si>
  <si>
    <t>380EPS026</t>
  </si>
  <si>
    <t>380EPS033</t>
  </si>
  <si>
    <t>380EPS008</t>
  </si>
  <si>
    <t>380EPS012</t>
  </si>
  <si>
    <t>380EPS037</t>
  </si>
  <si>
    <t>631EAS016</t>
  </si>
  <si>
    <t>631EAS027</t>
  </si>
  <si>
    <t>631EPS001</t>
  </si>
  <si>
    <t>631EPS002</t>
  </si>
  <si>
    <t>631EPS003</t>
  </si>
  <si>
    <t>631EPS005</t>
  </si>
  <si>
    <t>631EPS009</t>
  </si>
  <si>
    <t>631EPS010</t>
  </si>
  <si>
    <t>631EPS013</t>
  </si>
  <si>
    <t>631EPS015</t>
  </si>
  <si>
    <t>631EPS016</t>
  </si>
  <si>
    <t>631EPS017</t>
  </si>
  <si>
    <t>631EPS018</t>
  </si>
  <si>
    <t>631EPS023</t>
  </si>
  <si>
    <t>631EPS026</t>
  </si>
  <si>
    <t>631EPS033</t>
  </si>
  <si>
    <t>631EPS008</t>
  </si>
  <si>
    <t>631EPS012</t>
  </si>
  <si>
    <t>631EPS037</t>
  </si>
  <si>
    <t xml:space="preserve"> Bajo Cauca</t>
  </si>
  <si>
    <t>Uraba</t>
  </si>
  <si>
    <t>Valle de Aburra</t>
  </si>
  <si>
    <t>Participacion EPS municipios</t>
  </si>
  <si>
    <t>Total Afiliados en Antioquia</t>
  </si>
  <si>
    <t>PUERTO BERRIO</t>
  </si>
  <si>
    <t xml:space="preserve">GOMEZ PLATA </t>
  </si>
  <si>
    <t>ITAGÜI</t>
  </si>
  <si>
    <t>TOTAL AFILIADOS Contributivo</t>
  </si>
  <si>
    <t>Diciembre 2014</t>
  </si>
  <si>
    <t>COBERTURA POBLACIÓN ACTIVA AFILIADA AL SGSSS EN EL DEPARTAMENTO DE ANTIOQUIA, POR SUBREGIÓN, MUNICIPIO Y RÉGIMEN. 
Según Población Proyectada DANE 2014.</t>
  </si>
  <si>
    <t xml:space="preserve"> DANE 2014</t>
  </si>
  <si>
    <t>RES006</t>
  </si>
  <si>
    <t>INPEC</t>
  </si>
  <si>
    <t>AFILIADOS AL REGIMEN SUBSIDIADO  POR EPS-S. ANTIOQUIA. FECHA:DICIEMBRE 2014</t>
  </si>
  <si>
    <t>AFILIADOS AL REGIMEN CONTRIBUTUIVO  POR EPS-S. ANTIOQUIA. FECHA:DICIEMBRE 2014</t>
  </si>
  <si>
    <t>EPSS13</t>
  </si>
  <si>
    <t>EPSS10</t>
  </si>
  <si>
    <t>EPSS16</t>
  </si>
  <si>
    <t>EPSS37</t>
  </si>
  <si>
    <t>EPSS02</t>
  </si>
  <si>
    <t>EPSS23</t>
  </si>
  <si>
    <t>EPSM03</t>
  </si>
  <si>
    <t>EPSS05</t>
  </si>
  <si>
    <t>EPSS17</t>
  </si>
  <si>
    <t>EPSS18</t>
  </si>
  <si>
    <t>Cafesalud EPS</t>
  </si>
  <si>
    <t>EPSC22</t>
  </si>
  <si>
    <t>EPS CONVIDA-CM</t>
  </si>
  <si>
    <t>CCFC02</t>
  </si>
  <si>
    <t>ESSC24</t>
  </si>
  <si>
    <t>ESSC02</t>
  </si>
  <si>
    <t>AFILIADOS AL REGIMEN EXCEPCIÓN  POR EPS-S. ANTIOQUIA. FECHA:DICIEMBRE 2014</t>
  </si>
  <si>
    <t>SURA.
Subsidiada</t>
  </si>
  <si>
    <t xml:space="preserve">Salud Total
Subsidiado </t>
  </si>
  <si>
    <t>EPS Saludcoop
Subsidiado</t>
  </si>
  <si>
    <t>Sanitas S.A.
Subsidiado</t>
  </si>
  <si>
    <t xml:space="preserve">Cruz Blanca
Subsidiado </t>
  </si>
  <si>
    <t xml:space="preserve">Famisanar
Subsidiado </t>
  </si>
  <si>
    <t>Cafesalud EPS Subsidiada</t>
  </si>
  <si>
    <t>SaludVida S.A. Subsidiada</t>
  </si>
  <si>
    <t>La nueva EPS
Subsidiada</t>
  </si>
  <si>
    <t>EPSS33</t>
  </si>
  <si>
    <t>Savia Salud
Contributivo</t>
  </si>
  <si>
    <t>Coosalud
Contributivo</t>
  </si>
  <si>
    <t>Emdisalud
Contributivo</t>
  </si>
  <si>
    <t xml:space="preserve">NÚMERO  DE AFILIADOS  AL RÉGIMEN CONTRIBUTIVO POR EMPRESA PROMOTORA DE SALUD-DEPARTAMENTO DE ANTIOQUIA </t>
  </si>
  <si>
    <t>R. Subsidiado</t>
  </si>
  <si>
    <t>R. Contributivo</t>
  </si>
  <si>
    <t>R. Excepción</t>
  </si>
  <si>
    <t>Sin Afiliación</t>
  </si>
  <si>
    <t>Ajustado por: Julio César Fabra Arrieta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</si>
</sst>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38" x14ac:knownFonts="1">
    <font>
      <sz val="10"/>
      <name val="Arial"/>
      <family val="2"/>
    </font>
    <font>
      <sz val="11"/>
      <color theme="1"/>
      <name val="Calibri"/>
      <family val="2"/>
      <scheme val="minor"/>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0"/>
      <color theme="1"/>
      <name val="Arial"/>
      <family val="2"/>
    </font>
    <font>
      <b/>
      <sz val="14"/>
      <color indexed="56"/>
      <name val="Cambria"/>
      <family val="2"/>
    </font>
    <font>
      <b/>
      <sz val="12"/>
      <color indexed="56"/>
      <name val="Cambria"/>
      <family val="2"/>
    </font>
    <font>
      <sz val="11"/>
      <color theme="3"/>
      <name val="Calibri"/>
      <family val="2"/>
      <scheme val="minor"/>
    </font>
    <font>
      <b/>
      <sz val="8"/>
      <color theme="1"/>
      <name val="Calibri"/>
      <family val="2"/>
      <scheme val="minor"/>
    </font>
    <font>
      <sz val="11"/>
      <color theme="0"/>
      <name val="Calibri"/>
      <family val="2"/>
      <scheme val="minor"/>
    </font>
    <font>
      <sz val="12"/>
      <color theme="0"/>
      <name val="Arial"/>
      <family val="2"/>
    </font>
    <font>
      <sz val="10"/>
      <color indexed="8"/>
      <name val="Arial"/>
      <family val="2"/>
    </font>
    <font>
      <sz val="11"/>
      <color indexed="8"/>
      <name val="Calibri"/>
      <family val="2"/>
    </font>
    <font>
      <b/>
      <sz val="18"/>
      <color indexed="62"/>
      <name val="Cambria"/>
      <family val="2"/>
    </font>
    <font>
      <b/>
      <sz val="11"/>
      <color indexed="56"/>
      <name val="Cambria"/>
      <family val="2"/>
    </font>
    <font>
      <sz val="10"/>
      <color theme="1"/>
      <name val="Calibri"/>
      <family val="2"/>
      <scheme val="minor"/>
    </font>
    <font>
      <b/>
      <sz val="12"/>
      <color theme="1"/>
      <name val="Arial"/>
      <family val="2"/>
    </font>
    <font>
      <b/>
      <sz val="9"/>
      <color indexed="56"/>
      <name val="Cambria"/>
      <family val="2"/>
    </font>
    <font>
      <b/>
      <sz val="10"/>
      <color indexed="56"/>
      <name val="Cambria"/>
      <family val="2"/>
    </font>
    <font>
      <b/>
      <sz val="10"/>
      <color theme="1"/>
      <name val="Calibri"/>
      <family val="2"/>
      <scheme val="minor"/>
    </font>
    <font>
      <sz val="12"/>
      <color theme="1"/>
      <name val="Arial"/>
      <family val="2"/>
    </font>
    <font>
      <b/>
      <sz val="11"/>
      <color theme="1"/>
      <name val="Arial"/>
      <family val="2"/>
    </font>
    <font>
      <b/>
      <sz val="12"/>
      <color indexed="62"/>
      <name val="Cambria"/>
      <family val="2"/>
    </font>
    <font>
      <sz val="9"/>
      <color theme="1"/>
      <name val="Arial"/>
      <family val="2"/>
    </font>
    <font>
      <sz val="10"/>
      <color theme="0"/>
      <name val="Calibri"/>
      <family val="2"/>
      <scheme val="minor"/>
    </font>
  </fonts>
  <fills count="15">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
      <patternFill patternType="solid">
        <fgColor rgb="FF008000"/>
        <bgColor indexed="64"/>
      </patternFill>
    </fill>
    <fill>
      <gradientFill degree="90">
        <stop position="0">
          <color theme="0"/>
        </stop>
        <stop position="1">
          <color theme="4"/>
        </stop>
      </gradient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19">
    <xf numFmtId="0" fontId="0" fillId="0" borderId="0"/>
    <xf numFmtId="166" fontId="2" fillId="0" borderId="0" applyFont="0" applyFill="0" applyBorder="0" applyAlignment="0" applyProtection="0"/>
    <xf numFmtId="43" fontId="2" fillId="0" borderId="0" applyFont="0" applyFill="0" applyBorder="0" applyAlignment="0" applyProtection="0"/>
    <xf numFmtId="0" fontId="10" fillId="2" borderId="0" applyNumberFormat="0" applyBorder="0" applyAlignment="0" applyProtection="0"/>
    <xf numFmtId="43"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11" fillId="3" borderId="0" applyNumberFormat="0" applyBorder="0" applyAlignment="0" applyProtection="0"/>
    <xf numFmtId="0" fontId="2" fillId="0" borderId="0"/>
    <xf numFmtId="0" fontId="2" fillId="0" borderId="0"/>
    <xf numFmtId="0" fontId="4" fillId="0" borderId="0"/>
    <xf numFmtId="9" fontId="2" fillId="0" borderId="0" applyFont="0" applyFill="0" applyBorder="0" applyAlignment="0" applyProtection="0"/>
    <xf numFmtId="0" fontId="12" fillId="4" borderId="5" applyNumberFormat="0" applyAlignment="0" applyProtection="0"/>
    <xf numFmtId="0" fontId="6" fillId="0" borderId="0" applyNumberFormat="0" applyFill="0" applyBorder="0" applyAlignment="0" applyProtection="0"/>
    <xf numFmtId="0" fontId="1" fillId="0" borderId="0"/>
    <xf numFmtId="0" fontId="24" fillId="0" borderId="0"/>
    <xf numFmtId="0" fontId="26" fillId="0" borderId="0" applyNumberFormat="0" applyFill="0" applyBorder="0" applyAlignment="0" applyProtection="0"/>
  </cellStyleXfs>
  <cellXfs count="148">
    <xf numFmtId="0" fontId="0" fillId="0" borderId="0" xfId="0"/>
    <xf numFmtId="0" fontId="4"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7" fillId="5" borderId="6" xfId="0" applyNumberFormat="1" applyFont="1" applyFill="1" applyBorder="1" applyAlignment="1">
      <alignment vertical="center" wrapText="1" shrinkToFit="1"/>
    </xf>
    <xf numFmtId="1" fontId="7" fillId="5" borderId="6" xfId="0" applyNumberFormat="1" applyFont="1" applyFill="1" applyBorder="1" applyAlignment="1">
      <alignment horizontal="left" vertical="center" wrapText="1" shrinkToFit="1"/>
    </xf>
    <xf numFmtId="0" fontId="14" fillId="4" borderId="7" xfId="14" applyFont="1" applyBorder="1"/>
    <xf numFmtId="1" fontId="12" fillId="4" borderId="7" xfId="14" applyNumberFormat="1" applyBorder="1" applyAlignment="1">
      <alignment wrapText="1" shrinkToFit="1"/>
    </xf>
    <xf numFmtId="0" fontId="12" fillId="4" borderId="7" xfId="14" applyBorder="1"/>
    <xf numFmtId="1" fontId="7" fillId="5" borderId="8" xfId="0" applyNumberFormat="1" applyFont="1" applyFill="1" applyBorder="1" applyAlignment="1">
      <alignment vertical="center" wrapText="1" shrinkToFit="1"/>
    </xf>
    <xf numFmtId="0" fontId="12" fillId="4" borderId="7" xfId="14" applyBorder="1" applyAlignment="1">
      <alignment vertical="center"/>
    </xf>
    <xf numFmtId="0" fontId="12" fillId="4" borderId="7" xfId="14" applyBorder="1" applyAlignment="1">
      <alignment horizontal="left"/>
    </xf>
    <xf numFmtId="1" fontId="12" fillId="4" borderId="7" xfId="14" applyNumberFormat="1" applyBorder="1" applyAlignment="1">
      <alignment horizontal="left" wrapText="1" shrinkToFit="1"/>
    </xf>
    <xf numFmtId="1" fontId="12" fillId="4" borderId="7" xfId="14" applyNumberFormat="1" applyBorder="1"/>
    <xf numFmtId="0" fontId="12" fillId="4" borderId="9" xfId="14" applyBorder="1"/>
    <xf numFmtId="1" fontId="12" fillId="4" borderId="9" xfId="14" applyNumberFormat="1" applyBorder="1" applyAlignment="1">
      <alignment wrapText="1" shrinkToFit="1"/>
    </xf>
    <xf numFmtId="0" fontId="15" fillId="6" borderId="10" xfId="3" applyFont="1" applyFill="1" applyBorder="1" applyAlignment="1">
      <alignment horizontal="center" vertical="center" wrapText="1"/>
    </xf>
    <xf numFmtId="0" fontId="16" fillId="7" borderId="13" xfId="3" applyFont="1" applyFill="1" applyBorder="1" applyAlignment="1">
      <alignment horizontal="center" vertical="center" wrapText="1"/>
    </xf>
    <xf numFmtId="0" fontId="16" fillId="7" borderId="14" xfId="3" applyFont="1" applyFill="1" applyBorder="1" applyAlignment="1">
      <alignment horizontal="center" vertical="center" wrapText="1"/>
    </xf>
    <xf numFmtId="0" fontId="16" fillId="7" borderId="15" xfId="3"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1" fontId="7"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7" fillId="5" borderId="6" xfId="0" applyNumberFormat="1" applyFont="1" applyFill="1" applyBorder="1" applyAlignment="1">
      <alignment horizontal="center" vertical="center"/>
    </xf>
    <xf numFmtId="3" fontId="7"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7" fillId="5" borderId="8" xfId="0" applyNumberFormat="1" applyFont="1" applyFill="1" applyBorder="1" applyAlignment="1">
      <alignment horizontal="center" vertical="center"/>
    </xf>
    <xf numFmtId="3" fontId="7"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8"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6" fillId="7" borderId="18" xfId="3" applyFont="1" applyFill="1" applyBorder="1" applyAlignment="1">
      <alignment horizontal="center" vertical="center" wrapText="1"/>
    </xf>
    <xf numFmtId="0" fontId="15"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9" fillId="10" borderId="29" xfId="9" applyNumberFormat="1" applyFont="1" applyFill="1" applyBorder="1" applyAlignment="1">
      <alignment horizontal="center" vertical="center"/>
    </xf>
    <xf numFmtId="3" fontId="11" fillId="3" borderId="11" xfId="9" applyNumberFormat="1" applyBorder="1"/>
    <xf numFmtId="3" fontId="11" fillId="3" borderId="22" xfId="9" applyNumberFormat="1" applyBorder="1"/>
    <xf numFmtId="0" fontId="11" fillId="3" borderId="22" xfId="9" applyBorder="1"/>
    <xf numFmtId="0" fontId="11"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9" fillId="10" borderId="26" xfId="13" applyNumberFormat="1" applyFont="1" applyFill="1" applyBorder="1" applyAlignment="1">
      <alignment horizontal="center" vertical="center"/>
    </xf>
    <xf numFmtId="10" fontId="7"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7" fillId="5" borderId="6" xfId="6" applyNumberFormat="1" applyFont="1" applyFill="1" applyBorder="1" applyAlignment="1">
      <alignment horizontal="center" vertical="center" wrapText="1" shrinkToFit="1"/>
    </xf>
    <xf numFmtId="170" fontId="13" fillId="12" borderId="8" xfId="9" applyNumberFormat="1" applyFont="1" applyFill="1" applyBorder="1" applyAlignment="1">
      <alignment horizontal="center" vertical="center"/>
    </xf>
    <xf numFmtId="170" fontId="7" fillId="5" borderId="8" xfId="6" applyNumberFormat="1" applyFont="1" applyFill="1" applyBorder="1" applyAlignment="1">
      <alignment horizontal="center" vertical="center" wrapText="1" shrinkToFit="1"/>
    </xf>
    <xf numFmtId="170" fontId="13" fillId="12" borderId="24" xfId="9" applyNumberFormat="1" applyFont="1" applyFill="1" applyBorder="1" applyAlignment="1">
      <alignment horizontal="center" vertical="center"/>
    </xf>
    <xf numFmtId="0" fontId="1" fillId="0" borderId="0" xfId="16"/>
    <xf numFmtId="2" fontId="23" fillId="13" borderId="30" xfId="16" applyNumberFormat="1" applyFont="1" applyFill="1" applyBorder="1" applyAlignment="1">
      <alignment vertical="top"/>
    </xf>
    <xf numFmtId="0" fontId="25" fillId="0" borderId="34" xfId="17" applyFont="1" applyFill="1" applyBorder="1" applyAlignment="1">
      <alignment wrapText="1"/>
    </xf>
    <xf numFmtId="0" fontId="25" fillId="0" borderId="34" xfId="17" applyFont="1" applyFill="1" applyBorder="1" applyAlignment="1">
      <alignment horizontal="right" wrapText="1"/>
    </xf>
    <xf numFmtId="0" fontId="1" fillId="0" borderId="30" xfId="16" applyNumberFormat="1" applyBorder="1" applyAlignment="1">
      <alignment horizontal="left"/>
    </xf>
    <xf numFmtId="2" fontId="23" fillId="13" borderId="30" xfId="16" applyNumberFormat="1" applyFont="1" applyFill="1" applyBorder="1" applyAlignment="1">
      <alignment horizontal="center" vertical="center" wrapText="1"/>
    </xf>
    <xf numFmtId="49" fontId="18" fillId="8" borderId="30" xfId="15" applyNumberFormat="1" applyFont="1" applyFill="1" applyBorder="1" applyAlignment="1">
      <alignment vertical="center" wrapText="1"/>
    </xf>
    <xf numFmtId="0" fontId="1" fillId="0" borderId="0" xfId="16" applyAlignment="1">
      <alignment horizontal="center" vertical="center"/>
    </xf>
    <xf numFmtId="0" fontId="25" fillId="0" borderId="34" xfId="17" applyFont="1" applyFill="1" applyBorder="1" applyAlignment="1">
      <alignment horizontal="center" vertical="center" wrapText="1"/>
    </xf>
    <xf numFmtId="168" fontId="1" fillId="0" borderId="0" xfId="13" applyNumberFormat="1" applyFont="1" applyAlignment="1">
      <alignment horizontal="center" vertical="center"/>
    </xf>
    <xf numFmtId="0" fontId="25" fillId="0" borderId="0" xfId="17" applyFont="1" applyFill="1" applyBorder="1" applyAlignment="1">
      <alignment horizontal="center" vertical="center" wrapText="1"/>
    </xf>
    <xf numFmtId="0" fontId="1" fillId="0" borderId="34" xfId="16" applyBorder="1" applyAlignment="1">
      <alignment horizontal="center" vertical="center"/>
    </xf>
    <xf numFmtId="0" fontId="27" fillId="8" borderId="1" xfId="15" applyFont="1" applyFill="1" applyBorder="1" applyAlignment="1">
      <alignment horizontal="center" vertical="center" wrapText="1"/>
    </xf>
    <xf numFmtId="0" fontId="30" fillId="14" borderId="1" xfId="15" applyFont="1" applyFill="1" applyBorder="1" applyAlignment="1">
      <alignment horizontal="center" vertical="center" wrapText="1"/>
    </xf>
    <xf numFmtId="2" fontId="33" fillId="8" borderId="1" xfId="16" applyNumberFormat="1" applyFont="1" applyFill="1" applyBorder="1" applyAlignment="1">
      <alignment horizontal="center" vertical="center"/>
    </xf>
    <xf numFmtId="3" fontId="13" fillId="8" borderId="1" xfId="16" applyNumberFormat="1" applyFont="1" applyFill="1" applyBorder="1" applyAlignment="1">
      <alignment horizontal="center" vertical="center"/>
    </xf>
    <xf numFmtId="3" fontId="13" fillId="10" borderId="1" xfId="9" applyNumberFormat="1" applyFont="1" applyFill="1" applyBorder="1" applyAlignment="1">
      <alignment horizontal="center"/>
    </xf>
    <xf numFmtId="3" fontId="13" fillId="14" borderId="36" xfId="9" applyNumberFormat="1" applyFont="1" applyFill="1" applyBorder="1"/>
    <xf numFmtId="3" fontId="13" fillId="8" borderId="33" xfId="16" applyNumberFormat="1" applyFont="1" applyFill="1" applyBorder="1" applyAlignment="1">
      <alignment horizontal="center" vertical="center"/>
    </xf>
    <xf numFmtId="0" fontId="28" fillId="11" borderId="11" xfId="3" applyFont="1" applyFill="1" applyBorder="1" applyAlignment="1">
      <alignment horizontal="center" vertical="center" wrapText="1"/>
    </xf>
    <xf numFmtId="0" fontId="28" fillId="11" borderId="28" xfId="3" applyFont="1" applyFill="1" applyBorder="1" applyAlignment="1">
      <alignment horizontal="center" vertical="center" wrapText="1"/>
    </xf>
    <xf numFmtId="0" fontId="30" fillId="14" borderId="25" xfId="15" applyFont="1" applyFill="1" applyBorder="1" applyAlignment="1">
      <alignment horizontal="center" vertical="center" wrapText="1"/>
    </xf>
    <xf numFmtId="0" fontId="31" fillId="14" borderId="29" xfId="15" applyFont="1" applyFill="1" applyBorder="1" applyAlignment="1">
      <alignment horizontal="center" vertical="center"/>
    </xf>
    <xf numFmtId="0" fontId="30" fillId="14" borderId="29" xfId="15" applyFont="1" applyFill="1" applyBorder="1" applyAlignment="1">
      <alignment horizontal="center" vertical="center"/>
    </xf>
    <xf numFmtId="2" fontId="34" fillId="6" borderId="1" xfId="16" applyNumberFormat="1" applyFont="1" applyFill="1" applyBorder="1" applyAlignment="1">
      <alignment vertical="top"/>
    </xf>
    <xf numFmtId="3" fontId="13" fillId="6" borderId="1" xfId="16" applyNumberFormat="1" applyFont="1" applyFill="1" applyBorder="1" applyAlignment="1">
      <alignment horizontal="center"/>
    </xf>
    <xf numFmtId="0" fontId="12" fillId="4" borderId="1" xfId="14" applyBorder="1"/>
    <xf numFmtId="3" fontId="13" fillId="14" borderId="1" xfId="9" applyNumberFormat="1" applyFont="1" applyFill="1" applyBorder="1"/>
    <xf numFmtId="2" fontId="34" fillId="6" borderId="1" xfId="16" applyNumberFormat="1" applyFont="1" applyFill="1" applyBorder="1" applyAlignment="1">
      <alignment vertical="center"/>
    </xf>
    <xf numFmtId="0" fontId="27" fillId="8" borderId="37" xfId="15" applyFont="1" applyFill="1" applyBorder="1" applyAlignment="1">
      <alignment horizontal="center" vertical="center" wrapText="1"/>
    </xf>
    <xf numFmtId="49" fontId="27" fillId="8" borderId="37" xfId="15" applyNumberFormat="1" applyFont="1" applyFill="1" applyBorder="1" applyAlignment="1">
      <alignment horizontal="center" vertical="center" wrapText="1"/>
    </xf>
    <xf numFmtId="49" fontId="18" fillId="8" borderId="0" xfId="15" applyNumberFormat="1" applyFont="1" applyFill="1" applyBorder="1" applyAlignment="1">
      <alignment vertical="center" wrapText="1"/>
    </xf>
    <xf numFmtId="49" fontId="18" fillId="8" borderId="38" xfId="15" applyNumberFormat="1" applyFont="1" applyFill="1" applyBorder="1" applyAlignment="1">
      <alignment vertical="center" wrapText="1"/>
    </xf>
    <xf numFmtId="2" fontId="33" fillId="8" borderId="33" xfId="16" applyNumberFormat="1" applyFont="1" applyFill="1" applyBorder="1" applyAlignment="1">
      <alignment horizontal="left" vertical="center"/>
    </xf>
    <xf numFmtId="3" fontId="13" fillId="10" borderId="29" xfId="9" applyNumberFormat="1" applyFont="1" applyFill="1" applyBorder="1" applyAlignment="1">
      <alignment horizontal="center"/>
    </xf>
    <xf numFmtId="3" fontId="13" fillId="6" borderId="36" xfId="16" applyNumberFormat="1" applyFont="1" applyFill="1" applyBorder="1"/>
    <xf numFmtId="0" fontId="22" fillId="6" borderId="1" xfId="3" applyFont="1" applyFill="1" applyBorder="1" applyAlignment="1">
      <alignment horizontal="center" vertical="center" wrapText="1"/>
    </xf>
    <xf numFmtId="0" fontId="19" fillId="14" borderId="1" xfId="15" applyFont="1" applyFill="1" applyBorder="1" applyAlignment="1">
      <alignment horizontal="center" vertical="center"/>
    </xf>
    <xf numFmtId="2" fontId="29" fillId="6" borderId="1" xfId="16" applyNumberFormat="1" applyFont="1" applyFill="1" applyBorder="1" applyAlignment="1">
      <alignment vertical="top"/>
    </xf>
    <xf numFmtId="2" fontId="29" fillId="6" borderId="1" xfId="16" applyNumberFormat="1" applyFont="1" applyFill="1" applyBorder="1" applyAlignment="1">
      <alignment vertical="center"/>
    </xf>
    <xf numFmtId="0" fontId="28" fillId="11" borderId="2" xfId="3" applyFont="1" applyFill="1" applyBorder="1" applyAlignment="1">
      <alignment horizontal="center" vertical="center" wrapText="1"/>
    </xf>
    <xf numFmtId="3" fontId="13" fillId="8" borderId="36" xfId="16" applyNumberFormat="1" applyFont="1" applyFill="1" applyBorder="1" applyAlignment="1">
      <alignment horizontal="center" vertical="center"/>
    </xf>
    <xf numFmtId="3" fontId="13" fillId="14" borderId="43" xfId="9" applyNumberFormat="1" applyFont="1" applyFill="1" applyBorder="1"/>
    <xf numFmtId="49" fontId="18" fillId="8" borderId="3" xfId="15" applyNumberFormat="1" applyFont="1" applyFill="1" applyBorder="1" applyAlignment="1">
      <alignment horizontal="center" vertical="center" wrapText="1"/>
    </xf>
    <xf numFmtId="0" fontId="19" fillId="8" borderId="18" xfId="15" applyFont="1" applyFill="1" applyBorder="1" applyAlignment="1">
      <alignment horizontal="center" vertical="center" wrapText="1"/>
    </xf>
    <xf numFmtId="49" fontId="19" fillId="8" borderId="27" xfId="15" applyNumberFormat="1" applyFont="1" applyFill="1" applyBorder="1" applyAlignment="1">
      <alignment horizontal="center" vertical="center" wrapText="1"/>
    </xf>
    <xf numFmtId="0" fontId="27" fillId="8" borderId="31" xfId="15" applyNumberFormat="1" applyFont="1" applyFill="1" applyBorder="1" applyAlignment="1">
      <alignment horizontal="center" vertical="center" wrapText="1"/>
    </xf>
    <xf numFmtId="0" fontId="27" fillId="8" borderId="32" xfId="15" applyNumberFormat="1" applyFont="1" applyFill="1" applyBorder="1" applyAlignment="1">
      <alignment horizontal="center" vertical="center" wrapText="1"/>
    </xf>
    <xf numFmtId="0" fontId="11" fillId="3" borderId="44" xfId="9" applyBorder="1"/>
    <xf numFmtId="3" fontId="20" fillId="10" borderId="2" xfId="9" applyNumberFormat="1" applyFont="1" applyFill="1" applyBorder="1" applyAlignment="1">
      <alignment horizontal="center" vertical="center"/>
    </xf>
    <xf numFmtId="168" fontId="20" fillId="10" borderId="45" xfId="13" applyNumberFormat="1" applyFont="1" applyFill="1" applyBorder="1" applyAlignment="1">
      <alignment horizontal="center" vertical="center"/>
    </xf>
    <xf numFmtId="0" fontId="28" fillId="11" borderId="46" xfId="3" applyFont="1" applyFill="1" applyBorder="1" applyAlignment="1">
      <alignment horizontal="center" vertical="center" wrapText="1"/>
    </xf>
    <xf numFmtId="0" fontId="28" fillId="11" borderId="37" xfId="3" applyFont="1" applyFill="1" applyBorder="1" applyAlignment="1">
      <alignment horizontal="center" vertical="center" wrapText="1"/>
    </xf>
    <xf numFmtId="0" fontId="37" fillId="11" borderId="37" xfId="3" applyFont="1" applyFill="1" applyBorder="1" applyAlignment="1">
      <alignment horizontal="center" vertical="center" wrapText="1"/>
    </xf>
    <xf numFmtId="10" fontId="0" fillId="0" borderId="0" xfId="0" applyNumberFormat="1"/>
    <xf numFmtId="49" fontId="27" fillId="8" borderId="31" xfId="15" applyNumberFormat="1" applyFont="1" applyFill="1" applyBorder="1" applyAlignment="1">
      <alignment vertical="center" wrapText="1"/>
    </xf>
    <xf numFmtId="168" fontId="20" fillId="10" borderId="26" xfId="13" applyNumberFormat="1" applyFont="1" applyFill="1" applyBorder="1" applyAlignment="1">
      <alignment horizontal="center" vertical="center"/>
    </xf>
    <xf numFmtId="0" fontId="15" fillId="9" borderId="16" xfId="3" applyFont="1" applyFill="1" applyBorder="1" applyAlignment="1">
      <alignment horizontal="center" vertical="center" wrapText="1"/>
    </xf>
    <xf numFmtId="0" fontId="15" fillId="9" borderId="13" xfId="3" applyFont="1" applyFill="1" applyBorder="1" applyAlignment="1">
      <alignment horizontal="center" vertical="center" wrapText="1"/>
    </xf>
    <xf numFmtId="0" fontId="15" fillId="11" borderId="16" xfId="3" applyFont="1" applyFill="1" applyBorder="1" applyAlignment="1">
      <alignment horizontal="center" vertical="center" wrapText="1"/>
    </xf>
    <xf numFmtId="0" fontId="15" fillId="11" borderId="13" xfId="3" applyFont="1" applyFill="1" applyBorder="1" applyAlignment="1">
      <alignment horizontal="center" vertical="center" wrapText="1"/>
    </xf>
    <xf numFmtId="0" fontId="27" fillId="8" borderId="41" xfId="15" applyFont="1" applyFill="1" applyBorder="1" applyAlignment="1">
      <alignment horizontal="center" vertical="center" wrapText="1"/>
    </xf>
    <xf numFmtId="0" fontId="27" fillId="8" borderId="40" xfId="15" applyFont="1" applyFill="1" applyBorder="1" applyAlignment="1">
      <alignment horizontal="center" vertical="center" wrapText="1"/>
    </xf>
    <xf numFmtId="0" fontId="27" fillId="8" borderId="35" xfId="15"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6" borderId="11" xfId="3" applyFont="1" applyFill="1" applyBorder="1" applyAlignment="1">
      <alignment horizontal="center" vertical="center" wrapText="1"/>
    </xf>
    <xf numFmtId="0" fontId="15" fillId="6" borderId="12" xfId="3" applyFont="1" applyFill="1" applyBorder="1" applyAlignment="1">
      <alignment horizontal="center" vertical="center" wrapText="1"/>
    </xf>
    <xf numFmtId="0" fontId="15" fillId="0" borderId="16" xfId="3" applyFont="1" applyFill="1" applyBorder="1" applyAlignment="1">
      <alignment horizontal="center" vertical="center" wrapText="1"/>
    </xf>
    <xf numFmtId="0" fontId="15" fillId="0" borderId="13" xfId="3" applyFont="1" applyFill="1" applyBorder="1" applyAlignment="1">
      <alignment horizontal="center" vertical="center" wrapText="1"/>
    </xf>
    <xf numFmtId="3" fontId="5" fillId="0" borderId="0" xfId="0" applyNumberFormat="1" applyFont="1" applyFill="1" applyBorder="1" applyAlignment="1">
      <alignment horizontal="center" wrapText="1"/>
    </xf>
    <xf numFmtId="0" fontId="15" fillId="6" borderId="27" xfId="3" applyFont="1" applyFill="1" applyBorder="1" applyAlignment="1">
      <alignment horizontal="center" vertical="center" wrapText="1"/>
    </xf>
    <xf numFmtId="49" fontId="27" fillId="8" borderId="41" xfId="15" applyNumberFormat="1" applyFont="1" applyFill="1" applyBorder="1" applyAlignment="1">
      <alignment horizontal="center" vertical="center" wrapText="1"/>
    </xf>
    <xf numFmtId="49" fontId="27" fillId="8" borderId="40" xfId="15" applyNumberFormat="1" applyFont="1" applyFill="1" applyBorder="1" applyAlignment="1">
      <alignment horizontal="center" vertical="center" wrapText="1"/>
    </xf>
    <xf numFmtId="17" fontId="35" fillId="11" borderId="39" xfId="18" applyNumberFormat="1" applyFont="1" applyFill="1" applyBorder="1" applyAlignment="1">
      <alignment horizontal="center" vertical="center" wrapText="1"/>
    </xf>
    <xf numFmtId="17" fontId="35" fillId="11" borderId="40" xfId="18" applyNumberFormat="1" applyFont="1" applyFill="1" applyBorder="1" applyAlignment="1">
      <alignment horizontal="center" vertical="center" wrapText="1"/>
    </xf>
    <xf numFmtId="17" fontId="35" fillId="11" borderId="35" xfId="18" applyNumberFormat="1" applyFont="1" applyFill="1" applyBorder="1" applyAlignment="1">
      <alignment horizontal="center" vertical="center" wrapText="1"/>
    </xf>
    <xf numFmtId="0" fontId="32" fillId="11" borderId="12" xfId="3" applyFont="1" applyFill="1" applyBorder="1" applyAlignment="1">
      <alignment horizontal="center" vertical="center" wrapText="1"/>
    </xf>
    <xf numFmtId="0" fontId="32" fillId="11" borderId="47" xfId="3" applyFont="1" applyFill="1" applyBorder="1" applyAlignment="1">
      <alignment horizontal="center" vertical="center" wrapText="1"/>
    </xf>
    <xf numFmtId="0" fontId="32" fillId="11" borderId="26" xfId="3" applyFont="1" applyFill="1" applyBorder="1" applyAlignment="1">
      <alignment horizontal="center" vertical="center" wrapText="1"/>
    </xf>
    <xf numFmtId="49" fontId="27" fillId="8" borderId="49" xfId="15" applyNumberFormat="1" applyFont="1" applyFill="1" applyBorder="1" applyAlignment="1">
      <alignment horizontal="center" vertical="center" wrapText="1"/>
    </xf>
    <xf numFmtId="49" fontId="27" fillId="8" borderId="50" xfId="15" applyNumberFormat="1" applyFont="1" applyFill="1" applyBorder="1" applyAlignment="1">
      <alignment horizontal="center" vertical="center" wrapText="1"/>
    </xf>
    <xf numFmtId="2" fontId="36" fillId="0" borderId="1" xfId="16" applyNumberFormat="1" applyFont="1" applyFill="1" applyBorder="1" applyAlignment="1">
      <alignment horizontal="center" vertical="center"/>
    </xf>
    <xf numFmtId="2" fontId="23" fillId="13" borderId="30" xfId="16" applyNumberFormat="1" applyFont="1" applyFill="1" applyBorder="1" applyAlignment="1">
      <alignment horizontal="center" vertical="center" wrapText="1"/>
    </xf>
    <xf numFmtId="0" fontId="32" fillId="11" borderId="42" xfId="3" applyFont="1" applyFill="1" applyBorder="1" applyAlignment="1">
      <alignment horizontal="center" vertical="center" wrapText="1"/>
    </xf>
    <xf numFmtId="0" fontId="32" fillId="11" borderId="36" xfId="3" applyFont="1" applyFill="1" applyBorder="1" applyAlignment="1">
      <alignment horizontal="center" vertical="center" wrapText="1"/>
    </xf>
    <xf numFmtId="49" fontId="27" fillId="8" borderId="48" xfId="15" applyNumberFormat="1" applyFont="1" applyFill="1" applyBorder="1" applyAlignment="1">
      <alignment horizontal="center" vertical="center" wrapText="1"/>
    </xf>
  </cellXfs>
  <cellStyles count="19">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12" xfId="16"/>
    <cellStyle name="Normal 2" xfId="10"/>
    <cellStyle name="Normal 2 2" xfId="11"/>
    <cellStyle name="Normal 3" xfId="12"/>
    <cellStyle name="Normal_3. Afiliados X EPS Subsidiado" xfId="17"/>
    <cellStyle name="Porcentaje" xfId="13" builtinId="5"/>
    <cellStyle name="Salida" xfId="14" builtinId="21"/>
    <cellStyle name="Title" xfId="18"/>
    <cellStyle name="Título 4" xfId="15"/>
  </cellStyles>
  <dxfs count="0"/>
  <tableStyles count="0" defaultTableStyle="TableStyleMedium2" defaultPivotStyle="PivotStyleLight16"/>
  <colors>
    <mruColors>
      <color rgb="FF008000"/>
      <color rgb="FF33CC33"/>
      <color rgb="FF006600"/>
      <color rgb="FF00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sz="1400" b="1"/>
              <a:t>Cobertura</a:t>
            </a:r>
            <a:r>
              <a:rPr lang="es-CO" sz="1400" b="1" baseline="0"/>
              <a:t> al SGSSS en Antioquia, según régimen 2014.</a:t>
            </a:r>
            <a:endParaRPr lang="es-CO" sz="1400" b="1"/>
          </a:p>
        </c:rich>
      </c:tx>
      <c:layout>
        <c:manualLayout>
          <c:xMode val="edge"/>
          <c:yMode val="edge"/>
          <c:x val="0.11152420017849525"/>
          <c:y val="2.484471239637032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298896055078541E-2"/>
          <c:y val="0.18908554177938353"/>
          <c:w val="0.85486469970148216"/>
          <c:h val="0.62724649834645707"/>
        </c:manualLayout>
      </c:layout>
      <c:pie3DChart>
        <c:varyColors val="1"/>
        <c:ser>
          <c:idx val="0"/>
          <c:order val="0"/>
          <c:dPt>
            <c:idx val="0"/>
            <c:bubble3D val="0"/>
            <c:spPr>
              <a:solidFill>
                <a:srgbClr val="000099"/>
              </a:solidFill>
              <a:ln w="25400">
                <a:solidFill>
                  <a:srgbClr val="000099"/>
                </a:solidFill>
              </a:ln>
              <a:effectLst/>
              <a:sp3d contourW="25400">
                <a:contourClr>
                  <a:srgbClr val="000099"/>
                </a:contourClr>
              </a:sp3d>
            </c:spPr>
            <c:extLst>
              <c:ext xmlns:c16="http://schemas.microsoft.com/office/drawing/2014/chart" uri="{C3380CC4-5D6E-409C-BE32-E72D297353CC}">
                <c16:uniqueId val="{00000001-EEE9-4914-9389-9FA2D48ADE6A}"/>
              </c:ext>
            </c:extLst>
          </c:dPt>
          <c:dPt>
            <c:idx val="1"/>
            <c:bubble3D val="0"/>
            <c:spPr>
              <a:solidFill>
                <a:srgbClr val="FFC000"/>
              </a:solidFill>
              <a:ln w="25400">
                <a:solidFill>
                  <a:srgbClr val="FFC000"/>
                </a:solidFill>
              </a:ln>
              <a:effectLst/>
              <a:sp3d contourW="25400">
                <a:contourClr>
                  <a:srgbClr val="FFC000"/>
                </a:contourClr>
              </a:sp3d>
            </c:spPr>
            <c:extLst>
              <c:ext xmlns:c16="http://schemas.microsoft.com/office/drawing/2014/chart" uri="{C3380CC4-5D6E-409C-BE32-E72D297353CC}">
                <c16:uniqueId val="{00000003-EEE9-4914-9389-9FA2D48ADE6A}"/>
              </c:ext>
            </c:extLst>
          </c:dPt>
          <c:dPt>
            <c:idx val="2"/>
            <c:bubble3D val="0"/>
            <c:spPr>
              <a:solidFill>
                <a:srgbClr val="008000"/>
              </a:solidFill>
              <a:ln w="25400">
                <a:solidFill>
                  <a:srgbClr val="006600"/>
                </a:solidFill>
              </a:ln>
              <a:effectLst/>
              <a:sp3d contourW="25400">
                <a:contourClr>
                  <a:srgbClr val="006600"/>
                </a:contourClr>
              </a:sp3d>
            </c:spPr>
            <c:extLst>
              <c:ext xmlns:c16="http://schemas.microsoft.com/office/drawing/2014/chart" uri="{C3380CC4-5D6E-409C-BE32-E72D297353CC}">
                <c16:uniqueId val="{00000005-EEE9-4914-9389-9FA2D48ADE6A}"/>
              </c:ext>
            </c:extLst>
          </c:dPt>
          <c:dPt>
            <c:idx val="3"/>
            <c:bubble3D val="0"/>
            <c:spPr>
              <a:solidFill>
                <a:srgbClr val="FF0000"/>
              </a:solidFill>
              <a:ln w="25400">
                <a:solidFill>
                  <a:srgbClr val="C00000"/>
                </a:solidFill>
              </a:ln>
              <a:effectLst/>
              <a:sp3d contourW="25400">
                <a:contourClr>
                  <a:srgbClr val="C00000"/>
                </a:contourClr>
              </a:sp3d>
            </c:spPr>
            <c:extLst>
              <c:ext xmlns:c16="http://schemas.microsoft.com/office/drawing/2014/chart" uri="{C3380CC4-5D6E-409C-BE32-E72D297353CC}">
                <c16:uniqueId val="{00000007-EEE9-4914-9389-9FA2D48ADE6A}"/>
              </c:ext>
            </c:extLst>
          </c:dPt>
          <c:dLbls>
            <c:dLbl>
              <c:idx val="3"/>
              <c:layout>
                <c:manualLayout>
                  <c:x val="3.1267448352875489E-2"/>
                  <c:y val="-8.281570798790109E-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EEE9-4914-9389-9FA2D48ADE6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'1. Cobertura DANE'!$N$2:$N$5</c:f>
              <c:strCache>
                <c:ptCount val="4"/>
                <c:pt idx="0">
                  <c:v>R. Subsidiado</c:v>
                </c:pt>
                <c:pt idx="1">
                  <c:v>R. Contributivo</c:v>
                </c:pt>
                <c:pt idx="2">
                  <c:v>R. Excepción</c:v>
                </c:pt>
                <c:pt idx="3">
                  <c:v>Sin Afiliación</c:v>
                </c:pt>
              </c:strCache>
            </c:strRef>
          </c:cat>
          <c:val>
            <c:numRef>
              <c:f>'1. Cobertura DANE'!$O$2:$O$5</c:f>
              <c:numCache>
                <c:formatCode>0.00%</c:formatCode>
                <c:ptCount val="4"/>
                <c:pt idx="0">
                  <c:v>0.39740779579897562</c:v>
                </c:pt>
                <c:pt idx="1">
                  <c:v>0.55127607508794574</c:v>
                </c:pt>
                <c:pt idx="2">
                  <c:v>1.909917673319371E-2</c:v>
                </c:pt>
                <c:pt idx="3">
                  <c:v>3.2216952379884867E-2</c:v>
                </c:pt>
              </c:numCache>
            </c:numRef>
          </c:val>
          <c:extLst>
            <c:ext xmlns:c16="http://schemas.microsoft.com/office/drawing/2014/chart" uri="{C3380CC4-5D6E-409C-BE32-E72D297353CC}">
              <c16:uniqueId val="{00000008-EEE9-4914-9389-9FA2D48ADE6A}"/>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4939773231863607"/>
          <c:y val="0.9105567229316277"/>
          <c:w val="0.6476030194718122"/>
          <c:h val="6.598286651118756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SUBSIDIADO  POR EPS-S. ANTIOQUA, DICIEMBRE 2014</a:t>
            </a:r>
            <a:endParaRPr lang="es-CO"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a:gsLst>
                <a:gs pos="0">
                  <a:schemeClr val="accent5">
                    <a:lumMod val="20000"/>
                    <a:lumOff val="80000"/>
                  </a:schemeClr>
                </a:gs>
                <a:gs pos="25000">
                  <a:srgbClr val="00B0F0"/>
                </a:gs>
                <a:gs pos="56000">
                  <a:srgbClr val="0070C0"/>
                </a:gs>
                <a:gs pos="100000">
                  <a:srgbClr val="00206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Total EPS'!$B$6:$B$19</c:f>
              <c:strCache>
                <c:ptCount val="14"/>
                <c:pt idx="0">
                  <c:v>Savia Salud</c:v>
                </c:pt>
                <c:pt idx="1">
                  <c:v>Coosalud</c:v>
                </c:pt>
                <c:pt idx="2">
                  <c:v>Caprecom</c:v>
                </c:pt>
                <c:pt idx="3">
                  <c:v>Emdisalud</c:v>
                </c:pt>
                <c:pt idx="4">
                  <c:v>Ecoopsos</c:v>
                </c:pt>
                <c:pt idx="5">
                  <c:v>AIC</c:v>
                </c:pt>
                <c:pt idx="6">
                  <c:v>EPS Saludcoop</c:v>
                </c:pt>
                <c:pt idx="7">
                  <c:v>INPEC</c:v>
                </c:pt>
                <c:pt idx="8">
                  <c:v>SURA.</c:v>
                </c:pt>
                <c:pt idx="9">
                  <c:v>Coomeva S.A.</c:v>
                </c:pt>
                <c:pt idx="10">
                  <c:v>La Nueva EPS</c:v>
                </c:pt>
                <c:pt idx="11">
                  <c:v>Salud Total </c:v>
                </c:pt>
                <c:pt idx="12">
                  <c:v>Cruz Blanca </c:v>
                </c:pt>
                <c:pt idx="13">
                  <c:v>Cafesalud EPS</c:v>
                </c:pt>
              </c:strCache>
            </c:strRef>
          </c:cat>
          <c:val>
            <c:numRef>
              <c:f>'2. Total EPS'!$C$6:$C$19</c:f>
              <c:numCache>
                <c:formatCode>#,##0</c:formatCode>
                <c:ptCount val="14"/>
                <c:pt idx="0">
                  <c:v>1695023</c:v>
                </c:pt>
                <c:pt idx="1">
                  <c:v>297763</c:v>
                </c:pt>
                <c:pt idx="2">
                  <c:v>188507</c:v>
                </c:pt>
                <c:pt idx="3">
                  <c:v>84110</c:v>
                </c:pt>
                <c:pt idx="4">
                  <c:v>47686</c:v>
                </c:pt>
                <c:pt idx="5">
                  <c:v>31165</c:v>
                </c:pt>
                <c:pt idx="6">
                  <c:v>15620</c:v>
                </c:pt>
                <c:pt idx="7">
                  <c:v>14635</c:v>
                </c:pt>
                <c:pt idx="8">
                  <c:v>13627</c:v>
                </c:pt>
                <c:pt idx="9">
                  <c:v>7448</c:v>
                </c:pt>
                <c:pt idx="10">
                  <c:v>6772</c:v>
                </c:pt>
                <c:pt idx="11">
                  <c:v>5627</c:v>
                </c:pt>
                <c:pt idx="12">
                  <c:v>1814</c:v>
                </c:pt>
                <c:pt idx="13">
                  <c:v>1093</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'2. Total EPS'!$B$6:$B$19</c:f>
              <c:strCache>
                <c:ptCount val="14"/>
                <c:pt idx="0">
                  <c:v>Savia Salud</c:v>
                </c:pt>
                <c:pt idx="1">
                  <c:v>Coosalud</c:v>
                </c:pt>
                <c:pt idx="2">
                  <c:v>Caprecom</c:v>
                </c:pt>
                <c:pt idx="3">
                  <c:v>Emdisalud</c:v>
                </c:pt>
                <c:pt idx="4">
                  <c:v>Ecoopsos</c:v>
                </c:pt>
                <c:pt idx="5">
                  <c:v>AIC</c:v>
                </c:pt>
                <c:pt idx="6">
                  <c:v>EPS Saludcoop</c:v>
                </c:pt>
                <c:pt idx="7">
                  <c:v>INPEC</c:v>
                </c:pt>
                <c:pt idx="8">
                  <c:v>SURA.</c:v>
                </c:pt>
                <c:pt idx="9">
                  <c:v>Coomeva S.A.</c:v>
                </c:pt>
                <c:pt idx="10">
                  <c:v>La Nueva EPS</c:v>
                </c:pt>
                <c:pt idx="11">
                  <c:v>Salud Total </c:v>
                </c:pt>
                <c:pt idx="12">
                  <c:v>Cruz Blanca </c:v>
                </c:pt>
                <c:pt idx="13">
                  <c:v>Cafesalud EPS</c:v>
                </c:pt>
              </c:strCache>
            </c:strRef>
          </c:cat>
          <c:val>
            <c:numRef>
              <c:f>'2. Total EPS'!$D$6:$D$12</c:f>
              <c:numCache>
                <c:formatCode>0.0%</c:formatCode>
                <c:ptCount val="7"/>
                <c:pt idx="0">
                  <c:v>0.70303849529406104</c:v>
                </c:pt>
                <c:pt idx="1">
                  <c:v>0.12350207134312956</c:v>
                </c:pt>
                <c:pt idx="2">
                  <c:v>7.8186359496241392E-2</c:v>
                </c:pt>
                <c:pt idx="3">
                  <c:v>3.4885997322268471E-2</c:v>
                </c:pt>
                <c:pt idx="4">
                  <c:v>1.9778547952796273E-2</c:v>
                </c:pt>
                <c:pt idx="5">
                  <c:v>1.2926193158346177E-2</c:v>
                </c:pt>
                <c:pt idx="6">
                  <c:v>6.4786503171303479E-3</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CONTRIBUTIVO POR EPS. ANTIOQUA, DICIEMBRE 2014</a:t>
            </a:r>
            <a:endParaRPr lang="es-CO"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gradFill>
              <a:gsLst>
                <a:gs pos="0">
                  <a:schemeClr val="accent6">
                    <a:lumMod val="40000"/>
                    <a:lumOff val="60000"/>
                  </a:schemeClr>
                </a:gs>
                <a:gs pos="25000">
                  <a:srgbClr val="FF5050"/>
                </a:gs>
                <a:gs pos="55000">
                  <a:srgbClr val="FF0000"/>
                </a:gs>
                <a:gs pos="100000">
                  <a:srgbClr val="C0000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Total EPS'!$B$34:$B$45</c:f>
              <c:strCache>
                <c:ptCount val="12"/>
                <c:pt idx="0">
                  <c:v>SURA.</c:v>
                </c:pt>
                <c:pt idx="1">
                  <c:v>Coomeva S.A.</c:v>
                </c:pt>
                <c:pt idx="2">
                  <c:v>EPS Saludcoop</c:v>
                </c:pt>
                <c:pt idx="3">
                  <c:v>La Nueva EPS</c:v>
                </c:pt>
                <c:pt idx="4">
                  <c:v>Salud Total </c:v>
                </c:pt>
                <c:pt idx="5">
                  <c:v>Cafesalud EPS</c:v>
                </c:pt>
                <c:pt idx="6">
                  <c:v>Cruz Blanca </c:v>
                </c:pt>
                <c:pt idx="7">
                  <c:v>Sanitas S.A.</c:v>
                </c:pt>
                <c:pt idx="8">
                  <c:v>Servicio Occidental </c:v>
                </c:pt>
                <c:pt idx="9">
                  <c:v>EPM</c:v>
                </c:pt>
                <c:pt idx="10">
                  <c:v>Fondo Ferrocarriles Nal</c:v>
                </c:pt>
                <c:pt idx="11">
                  <c:v>Famisanar </c:v>
                </c:pt>
              </c:strCache>
            </c:strRef>
          </c:cat>
          <c:val>
            <c:numRef>
              <c:f>'2. Total EPS'!$C$34:$C$45</c:f>
              <c:numCache>
                <c:formatCode>#,##0</c:formatCode>
                <c:ptCount val="12"/>
                <c:pt idx="0">
                  <c:v>1299053</c:v>
                </c:pt>
                <c:pt idx="1">
                  <c:v>657680</c:v>
                </c:pt>
                <c:pt idx="2">
                  <c:v>498876</c:v>
                </c:pt>
                <c:pt idx="3">
                  <c:v>384260</c:v>
                </c:pt>
                <c:pt idx="4">
                  <c:v>255083</c:v>
                </c:pt>
                <c:pt idx="5">
                  <c:v>82089</c:v>
                </c:pt>
                <c:pt idx="6">
                  <c:v>78168</c:v>
                </c:pt>
                <c:pt idx="7">
                  <c:v>59641</c:v>
                </c:pt>
                <c:pt idx="8">
                  <c:v>14409</c:v>
                </c:pt>
                <c:pt idx="9">
                  <c:v>11264</c:v>
                </c:pt>
                <c:pt idx="10">
                  <c:v>3005</c:v>
                </c:pt>
                <c:pt idx="11">
                  <c:v>657</c:v>
                </c:pt>
              </c:numCache>
            </c:numRef>
          </c:val>
          <c:extLst>
            <c:ext xmlns:c16="http://schemas.microsoft.com/office/drawing/2014/chart" uri="{C3380CC4-5D6E-409C-BE32-E72D297353CC}">
              <c16:uniqueId val="{00000000-618A-42D9-8FE2-BADDFD09AFB2}"/>
            </c:ext>
          </c:extLst>
        </c:ser>
        <c:ser>
          <c:idx val="1"/>
          <c:order val="1"/>
          <c:tx>
            <c:v>% Afiliados</c:v>
          </c:tx>
          <c:spPr>
            <a:noFill/>
            <a:ln>
              <a:noFill/>
            </a:ln>
            <a:effectLst/>
            <a:sp3d/>
          </c:spPr>
          <c:invertIfNegative val="0"/>
          <c:cat>
            <c:strRef>
              <c:f>'2. Total EPS'!$B$34:$B$45</c:f>
              <c:strCache>
                <c:ptCount val="12"/>
                <c:pt idx="0">
                  <c:v>SURA.</c:v>
                </c:pt>
                <c:pt idx="1">
                  <c:v>Coomeva S.A.</c:v>
                </c:pt>
                <c:pt idx="2">
                  <c:v>EPS Saludcoop</c:v>
                </c:pt>
                <c:pt idx="3">
                  <c:v>La Nueva EPS</c:v>
                </c:pt>
                <c:pt idx="4">
                  <c:v>Salud Total </c:v>
                </c:pt>
                <c:pt idx="5">
                  <c:v>Cafesalud EPS</c:v>
                </c:pt>
                <c:pt idx="6">
                  <c:v>Cruz Blanca </c:v>
                </c:pt>
                <c:pt idx="7">
                  <c:v>Sanitas S.A.</c:v>
                </c:pt>
                <c:pt idx="8">
                  <c:v>Servicio Occidental </c:v>
                </c:pt>
                <c:pt idx="9">
                  <c:v>EPM</c:v>
                </c:pt>
                <c:pt idx="10">
                  <c:v>Fondo Ferrocarriles Nal</c:v>
                </c:pt>
                <c:pt idx="11">
                  <c:v>Famisanar </c:v>
                </c:pt>
              </c:strCache>
            </c:strRef>
          </c:cat>
          <c:val>
            <c:numRef>
              <c:f>'2. Total EPS'!$D$34:$D$45</c:f>
              <c:numCache>
                <c:formatCode>0.0%</c:formatCode>
                <c:ptCount val="12"/>
                <c:pt idx="0">
                  <c:v>0.38841645275730047</c:v>
                </c:pt>
                <c:pt idx="1">
                  <c:v>0.1966461204041878</c:v>
                </c:pt>
                <c:pt idx="2">
                  <c:v>0.14916377259877081</c:v>
                </c:pt>
                <c:pt idx="3">
                  <c:v>0.11489362338297227</c:v>
                </c:pt>
                <c:pt idx="4">
                  <c:v>7.6269739586214316E-2</c:v>
                </c:pt>
                <c:pt idx="5">
                  <c:v>2.4544586087245121E-2</c:v>
                </c:pt>
                <c:pt idx="6">
                  <c:v>2.3372208277208598E-2</c:v>
                </c:pt>
                <c:pt idx="7">
                  <c:v>1.7832640899869488E-2</c:v>
                </c:pt>
                <c:pt idx="8">
                  <c:v>4.3082866270890731E-3</c:v>
                </c:pt>
                <c:pt idx="9">
                  <c:v>3.3679325815484298E-3</c:v>
                </c:pt>
                <c:pt idx="10">
                  <c:v>8.9849408802850062E-4</c:v>
                </c:pt>
                <c:pt idx="11">
                  <c:v>1.9644280061055738E-4</c:v>
                </c:pt>
              </c:numCache>
            </c:numRef>
          </c:val>
          <c:extLst>
            <c:ext xmlns:c16="http://schemas.microsoft.com/office/drawing/2014/chart" uri="{C3380CC4-5D6E-409C-BE32-E72D297353CC}">
              <c16:uniqueId val="{00000001-618A-42D9-8FE2-BADDFD09AFB2}"/>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EXCEPCIÓN POR EPS-S. ANTIOQUA, DICIEMBRE 2014</a:t>
            </a:r>
            <a:endParaRPr lang="es-CO" sz="12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gradFill>
              <a:gsLst>
                <a:gs pos="0">
                  <a:srgbClr val="33CC33"/>
                </a:gs>
                <a:gs pos="40000">
                  <a:srgbClr val="008000"/>
                </a:gs>
                <a:gs pos="70000">
                  <a:srgbClr val="006600"/>
                </a:gs>
                <a:gs pos="100000">
                  <a:srgbClr val="00330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Total EPS'!$B$60:$B$63</c:f>
              <c:strCache>
                <c:ptCount val="4"/>
                <c:pt idx="0">
                  <c:v>MAGISTERIO</c:v>
                </c:pt>
                <c:pt idx="1">
                  <c:v>UNIVERSIDAD DE ANTIOQUIA</c:v>
                </c:pt>
                <c:pt idx="2">
                  <c:v>UNIVERSIDAD NACIONAL</c:v>
                </c:pt>
                <c:pt idx="3">
                  <c:v>ECOPETROL</c:v>
                </c:pt>
              </c:strCache>
            </c:strRef>
          </c:cat>
          <c:val>
            <c:numRef>
              <c:f>'2. Total EPS'!$C$60:$C$63</c:f>
              <c:numCache>
                <c:formatCode>#,##0</c:formatCode>
                <c:ptCount val="4"/>
                <c:pt idx="0">
                  <c:v>102248</c:v>
                </c:pt>
                <c:pt idx="1">
                  <c:v>7690</c:v>
                </c:pt>
                <c:pt idx="2">
                  <c:v>3851</c:v>
                </c:pt>
                <c:pt idx="3">
                  <c:v>2082</c:v>
                </c:pt>
              </c:numCache>
            </c:numRef>
          </c:val>
          <c:extLst>
            <c:ext xmlns:c16="http://schemas.microsoft.com/office/drawing/2014/chart" uri="{C3380CC4-5D6E-409C-BE32-E72D297353CC}">
              <c16:uniqueId val="{00000000-1299-4F9F-97CB-F05A97A6484F}"/>
            </c:ext>
          </c:extLst>
        </c:ser>
        <c:ser>
          <c:idx val="1"/>
          <c:order val="1"/>
          <c:tx>
            <c:v>% Afiliados</c:v>
          </c:tx>
          <c:spPr>
            <a:noFill/>
            <a:ln>
              <a:noFill/>
            </a:ln>
            <a:effectLst/>
            <a:sp3d/>
          </c:spPr>
          <c:invertIfNegative val="0"/>
          <c:cat>
            <c:strRef>
              <c:f>'2. Total EPS'!$B$60:$B$63</c:f>
              <c:strCache>
                <c:ptCount val="4"/>
                <c:pt idx="0">
                  <c:v>MAGISTERIO</c:v>
                </c:pt>
                <c:pt idx="1">
                  <c:v>UNIVERSIDAD DE ANTIOQUIA</c:v>
                </c:pt>
                <c:pt idx="2">
                  <c:v>UNIVERSIDAD NACIONAL</c:v>
                </c:pt>
                <c:pt idx="3">
                  <c:v>ECOPETROL</c:v>
                </c:pt>
              </c:strCache>
            </c:strRef>
          </c:cat>
          <c:val>
            <c:numRef>
              <c:f>'2. Total EPS'!$D$60:$D$63</c:f>
              <c:numCache>
                <c:formatCode>0.0%</c:formatCode>
                <c:ptCount val="4"/>
                <c:pt idx="0">
                  <c:v>0.88242959843273983</c:v>
                </c:pt>
                <c:pt idx="1">
                  <c:v>6.6366908027030061E-2</c:v>
                </c:pt>
                <c:pt idx="2">
                  <c:v>3.3235235736292945E-2</c:v>
                </c:pt>
                <c:pt idx="3">
                  <c:v>1.7968257803937137E-2</c:v>
                </c:pt>
              </c:numCache>
            </c:numRef>
          </c:val>
          <c:extLst>
            <c:ext xmlns:c16="http://schemas.microsoft.com/office/drawing/2014/chart" uri="{C3380CC4-5D6E-409C-BE32-E72D297353CC}">
              <c16:uniqueId val="{00000001-1299-4F9F-97CB-F05A97A6484F}"/>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CO" sz="1400"/>
              <a:t>Porcentaje</a:t>
            </a:r>
            <a:r>
              <a:rPr lang="es-CO" sz="1400" baseline="0"/>
              <a:t> de Participación de las EPS en Antioquia, por municipios</a:t>
            </a:r>
            <a:endParaRPr lang="es-CO" sz="1400"/>
          </a:p>
        </c:rich>
      </c:tx>
      <c:layout>
        <c:manualLayout>
          <c:xMode val="edge"/>
          <c:yMode val="edge"/>
          <c:x val="0.15066440224383718"/>
          <c:y val="2.7696879002427708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368015027533323"/>
          <c:y val="0.17612140927323044"/>
          <c:w val="0.8457693033468856"/>
          <c:h val="0.52856658929564881"/>
        </c:manualLayout>
      </c:layout>
      <c:bar3DChart>
        <c:barDir val="col"/>
        <c:grouping val="clustered"/>
        <c:varyColors val="0"/>
        <c:ser>
          <c:idx val="0"/>
          <c:order val="0"/>
          <c:tx>
            <c:v>N° Municipio</c:v>
          </c:tx>
          <c:invertIfNegative val="0"/>
          <c:dPt>
            <c:idx val="0"/>
            <c:invertIfNegative val="0"/>
            <c:bubble3D val="0"/>
            <c:spPr>
              <a:solidFill>
                <a:srgbClr val="FF0066"/>
              </a:solidFill>
            </c:spPr>
            <c:extLst>
              <c:ext xmlns:c16="http://schemas.microsoft.com/office/drawing/2014/chart" uri="{C3380CC4-5D6E-409C-BE32-E72D297353CC}">
                <c16:uniqueId val="{00000001-C3B0-4457-AD88-7D2E204D6AC9}"/>
              </c:ext>
            </c:extLst>
          </c:dPt>
          <c:dPt>
            <c:idx val="1"/>
            <c:invertIfNegative val="0"/>
            <c:bubble3D val="0"/>
            <c:spPr>
              <a:solidFill>
                <a:srgbClr val="FF0000"/>
              </a:solidFill>
            </c:spPr>
            <c:extLst>
              <c:ext xmlns:c16="http://schemas.microsoft.com/office/drawing/2014/chart" uri="{C3380CC4-5D6E-409C-BE32-E72D297353CC}">
                <c16:uniqueId val="{00000003-C3B0-4457-AD88-7D2E204D6AC9}"/>
              </c:ext>
            </c:extLst>
          </c:dPt>
          <c:dPt>
            <c:idx val="2"/>
            <c:invertIfNegative val="0"/>
            <c:bubble3D val="0"/>
            <c:spPr>
              <a:solidFill>
                <a:srgbClr val="008000"/>
              </a:solidFill>
            </c:spPr>
            <c:extLst>
              <c:ext xmlns:c16="http://schemas.microsoft.com/office/drawing/2014/chart" uri="{C3380CC4-5D6E-409C-BE32-E72D297353CC}">
                <c16:uniqueId val="{00000005-C3B0-4457-AD88-7D2E204D6AC9}"/>
              </c:ext>
            </c:extLst>
          </c:dPt>
          <c:dPt>
            <c:idx val="3"/>
            <c:invertIfNegative val="0"/>
            <c:bubble3D val="0"/>
            <c:spPr>
              <a:solidFill>
                <a:srgbClr val="FFC000"/>
              </a:solidFill>
            </c:spPr>
            <c:extLst>
              <c:ext xmlns:c16="http://schemas.microsoft.com/office/drawing/2014/chart" uri="{C3380CC4-5D6E-409C-BE32-E72D297353CC}">
                <c16:uniqueId val="{00000007-C3B0-4457-AD88-7D2E204D6AC9}"/>
              </c:ext>
            </c:extLst>
          </c:dPt>
          <c:dPt>
            <c:idx val="4"/>
            <c:invertIfNegative val="0"/>
            <c:bubble3D val="0"/>
            <c:spPr>
              <a:solidFill>
                <a:srgbClr val="00B0F0"/>
              </a:solidFill>
            </c:spPr>
            <c:extLst>
              <c:ext xmlns:c16="http://schemas.microsoft.com/office/drawing/2014/chart" uri="{C3380CC4-5D6E-409C-BE32-E72D297353CC}">
                <c16:uniqueId val="{00000009-C3B0-4457-AD88-7D2E204D6AC9}"/>
              </c:ext>
            </c:extLst>
          </c:dPt>
          <c:dPt>
            <c:idx val="5"/>
            <c:invertIfNegative val="0"/>
            <c:bubble3D val="0"/>
            <c:spPr>
              <a:solidFill>
                <a:srgbClr val="0066FF"/>
              </a:solidFill>
            </c:spPr>
            <c:extLst>
              <c:ext xmlns:c16="http://schemas.microsoft.com/office/drawing/2014/chart" uri="{C3380CC4-5D6E-409C-BE32-E72D297353CC}">
                <c16:uniqueId val="{0000000B-C3B0-4457-AD88-7D2E204D6AC9}"/>
              </c:ext>
            </c:extLst>
          </c:dPt>
          <c:dPt>
            <c:idx val="6"/>
            <c:invertIfNegative val="0"/>
            <c:bubble3D val="0"/>
            <c:spPr>
              <a:solidFill>
                <a:srgbClr val="C00000"/>
              </a:solidFill>
            </c:spPr>
            <c:extLst>
              <c:ext xmlns:c16="http://schemas.microsoft.com/office/drawing/2014/chart" uri="{C3380CC4-5D6E-409C-BE32-E72D297353CC}">
                <c16:uniqueId val="{0000000D-C3B0-4457-AD88-7D2E204D6AC9}"/>
              </c:ext>
            </c:extLst>
          </c:dPt>
          <c:dLbls>
            <c:spPr>
              <a:noFill/>
              <a:ln>
                <a:noFill/>
              </a:ln>
              <a:effectLst/>
            </c:spPr>
            <c:txPr>
              <a:bodyPr/>
              <a:lstStyle/>
              <a:p>
                <a:pPr>
                  <a:defRPr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Afiliados X EPS Subsidiado'!$W$1:$W$8</c:f>
              <c:strCache>
                <c:ptCount val="8"/>
                <c:pt idx="0">
                  <c:v>Savia Salud</c:v>
                </c:pt>
                <c:pt idx="1">
                  <c:v>Caprecom</c:v>
                </c:pt>
                <c:pt idx="2">
                  <c:v>Coosalud</c:v>
                </c:pt>
                <c:pt idx="4">
                  <c:v>Ecoopsos</c:v>
                </c:pt>
                <c:pt idx="5">
                  <c:v>AIC</c:v>
                </c:pt>
                <c:pt idx="6">
                  <c:v>Asmetsalud</c:v>
                </c:pt>
                <c:pt idx="7">
                  <c:v>Emdisalud</c:v>
                </c:pt>
              </c:strCache>
            </c:strRef>
          </c:cat>
          <c:val>
            <c:numRef>
              <c:f>'3. Afiliados X EPS Subsidiado'!$X$1:$X$8</c:f>
              <c:numCache>
                <c:formatCode>General</c:formatCode>
                <c:ptCount val="8"/>
                <c:pt idx="0">
                  <c:v>113</c:v>
                </c:pt>
                <c:pt idx="1">
                  <c:v>85</c:v>
                </c:pt>
                <c:pt idx="2">
                  <c:v>29</c:v>
                </c:pt>
                <c:pt idx="4">
                  <c:v>27</c:v>
                </c:pt>
                <c:pt idx="5">
                  <c:v>19</c:v>
                </c:pt>
                <c:pt idx="6">
                  <c:v>9</c:v>
                </c:pt>
                <c:pt idx="7">
                  <c:v>3</c:v>
                </c:pt>
              </c:numCache>
            </c:numRef>
          </c:val>
          <c:extLst>
            <c:ext xmlns:c16="http://schemas.microsoft.com/office/drawing/2014/chart" uri="{C3380CC4-5D6E-409C-BE32-E72D297353CC}">
              <c16:uniqueId val="{0000000E-C3B0-4457-AD88-7D2E204D6AC9}"/>
            </c:ext>
          </c:extLst>
        </c:ser>
        <c:ser>
          <c:idx val="1"/>
          <c:order val="1"/>
          <c:tx>
            <c:v>% Participación</c:v>
          </c:tx>
          <c:spPr>
            <a:noFill/>
          </c:spPr>
          <c:invertIfNegative val="0"/>
          <c:dLbls>
            <c:delete val="1"/>
          </c:dLbls>
          <c:cat>
            <c:strRef>
              <c:f>'3. Afiliados X EPS Subsidiado'!$W$1:$W$8</c:f>
              <c:strCache>
                <c:ptCount val="8"/>
                <c:pt idx="0">
                  <c:v>Savia Salud</c:v>
                </c:pt>
                <c:pt idx="1">
                  <c:v>Caprecom</c:v>
                </c:pt>
                <c:pt idx="2">
                  <c:v>Coosalud</c:v>
                </c:pt>
                <c:pt idx="4">
                  <c:v>Ecoopsos</c:v>
                </c:pt>
                <c:pt idx="5">
                  <c:v>AIC</c:v>
                </c:pt>
                <c:pt idx="6">
                  <c:v>Asmetsalud</c:v>
                </c:pt>
                <c:pt idx="7">
                  <c:v>Emdisalud</c:v>
                </c:pt>
              </c:strCache>
            </c:strRef>
          </c:cat>
          <c:val>
            <c:numRef>
              <c:f>'3. Afiliados X EPS Subsidiado'!$Y$1:$Y$8</c:f>
              <c:numCache>
                <c:formatCode>0.0%</c:formatCode>
                <c:ptCount val="8"/>
                <c:pt idx="0">
                  <c:v>0.90400000000000003</c:v>
                </c:pt>
                <c:pt idx="1">
                  <c:v>0.68</c:v>
                </c:pt>
                <c:pt idx="2">
                  <c:v>0.23200000000000001</c:v>
                </c:pt>
                <c:pt idx="4">
                  <c:v>0.216</c:v>
                </c:pt>
                <c:pt idx="5">
                  <c:v>0.152</c:v>
                </c:pt>
                <c:pt idx="6">
                  <c:v>7.1999999999999995E-2</c:v>
                </c:pt>
                <c:pt idx="7">
                  <c:v>2.4E-2</c:v>
                </c:pt>
              </c:numCache>
            </c:numRef>
          </c:val>
          <c:extLst>
            <c:ext xmlns:c16="http://schemas.microsoft.com/office/drawing/2014/chart" uri="{C3380CC4-5D6E-409C-BE32-E72D297353CC}">
              <c16:uniqueId val="{0000000F-C3B0-4457-AD88-7D2E204D6AC9}"/>
            </c:ext>
          </c:extLst>
        </c:ser>
        <c:dLbls>
          <c:showLegendKey val="0"/>
          <c:showVal val="1"/>
          <c:showCatName val="0"/>
          <c:showSerName val="0"/>
          <c:showPercent val="0"/>
          <c:showBubbleSize val="0"/>
        </c:dLbls>
        <c:gapWidth val="150"/>
        <c:shape val="box"/>
        <c:axId val="166028800"/>
        <c:axId val="167381248"/>
        <c:axId val="0"/>
      </c:bar3DChart>
      <c:catAx>
        <c:axId val="166028800"/>
        <c:scaling>
          <c:orientation val="minMax"/>
        </c:scaling>
        <c:delete val="0"/>
        <c:axPos val="b"/>
        <c:numFmt formatCode="General" sourceLinked="0"/>
        <c:majorTickMark val="none"/>
        <c:minorTickMark val="none"/>
        <c:tickLblPos val="nextTo"/>
        <c:crossAx val="167381248"/>
        <c:crosses val="autoZero"/>
        <c:auto val="1"/>
        <c:lblAlgn val="ctr"/>
        <c:lblOffset val="100"/>
        <c:noMultiLvlLbl val="0"/>
      </c:catAx>
      <c:valAx>
        <c:axId val="167381248"/>
        <c:scaling>
          <c:orientation val="minMax"/>
        </c:scaling>
        <c:delete val="0"/>
        <c:axPos val="l"/>
        <c:majorGridlines/>
        <c:title>
          <c:tx>
            <c:rich>
              <a:bodyPr/>
              <a:lstStyle/>
              <a:p>
                <a:pPr>
                  <a:defRPr/>
                </a:pPr>
                <a:r>
                  <a:rPr lang="es-CO"/>
                  <a:t>N°</a:t>
                </a:r>
                <a:r>
                  <a:rPr lang="es-CO" baseline="0"/>
                  <a:t> Municipios</a:t>
                </a:r>
                <a:endParaRPr lang="es-CO"/>
              </a:p>
            </c:rich>
          </c:tx>
          <c:layout>
            <c:manualLayout>
              <c:xMode val="edge"/>
              <c:yMode val="edge"/>
              <c:x val="3.2951469301631411E-2"/>
              <c:y val="0.22201445015489157"/>
            </c:manualLayout>
          </c:layout>
          <c:overlay val="0"/>
        </c:title>
        <c:numFmt formatCode="General" sourceLinked="1"/>
        <c:majorTickMark val="none"/>
        <c:minorTickMark val="none"/>
        <c:tickLblPos val="nextTo"/>
        <c:crossAx val="166028800"/>
        <c:crosses val="autoZero"/>
        <c:crossBetween val="between"/>
      </c:valAx>
      <c:dTable>
        <c:showHorzBorder val="1"/>
        <c:showVertBorder val="1"/>
        <c:showOutline val="1"/>
        <c:showKeys val="1"/>
        <c:txPr>
          <a:bodyPr/>
          <a:lstStyle/>
          <a:p>
            <a:pPr rtl="0">
              <a:defRPr sz="900"/>
            </a:pPr>
            <a:endParaRPr lang="es-CO"/>
          </a:p>
        </c:txPr>
      </c:dTable>
    </c:plotArea>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12</xdr:col>
      <xdr:colOff>371475</xdr:colOff>
      <xdr:row>0</xdr:row>
      <xdr:rowOff>552450</xdr:rowOff>
    </xdr:from>
    <xdr:to>
      <xdr:col>19</xdr:col>
      <xdr:colOff>723900</xdr:colOff>
      <xdr:row>15</xdr:row>
      <xdr:rowOff>38100</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209549</xdr:colOff>
      <xdr:row>3</xdr:row>
      <xdr:rowOff>114299</xdr:rowOff>
    </xdr:from>
    <xdr:to>
      <xdr:col>13</xdr:col>
      <xdr:colOff>600075</xdr:colOff>
      <xdr:row>22</xdr:row>
      <xdr:rowOff>180974</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142875</xdr:colOff>
      <xdr:row>31</xdr:row>
      <xdr:rowOff>133349</xdr:rowOff>
    </xdr:from>
    <xdr:to>
      <xdr:col>13</xdr:col>
      <xdr:colOff>533400</xdr:colOff>
      <xdr:row>51</xdr:row>
      <xdr:rowOff>161925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123825</xdr:colOff>
      <xdr:row>54</xdr:row>
      <xdr:rowOff>114299</xdr:rowOff>
    </xdr:from>
    <xdr:to>
      <xdr:col>12</xdr:col>
      <xdr:colOff>28575</xdr:colOff>
      <xdr:row>69</xdr:row>
      <xdr:rowOff>19049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21</xdr:col>
      <xdr:colOff>1057275</xdr:colOff>
      <xdr:row>0</xdr:row>
      <xdr:rowOff>57151</xdr:rowOff>
    </xdr:from>
    <xdr:to>
      <xdr:col>28</xdr:col>
      <xdr:colOff>161925</xdr:colOff>
      <xdr:row>12</xdr:row>
      <xdr:rowOff>114300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A_COMPARTIDA_VITALES\VITALES%202009\CONSOLIDADO%20DEL%20A&#209;O\BASE%20NACIMIENTOS%20TOTAL%202009%20%201703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ECV%202006\Publicaci&#243;n%20ECV\1CRUCES\ECV%202005\Personas\01_ECV-2005_Personas-Estrato-Viviend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ECV%202006\Publicaci&#243;n%20ECV\1CRUCES\ECV%202005\Personas\04_ECV-2005_Personas-Vivir_Medell&#237;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O141"/>
  <sheetViews>
    <sheetView tabSelected="1" topLeftCell="B1" workbookViewId="0">
      <selection activeCell="B2" sqref="B2:B3"/>
    </sheetView>
  </sheetViews>
  <sheetFormatPr baseColWidth="10" defaultRowHeight="12.75" x14ac:dyDescent="0.2"/>
  <cols>
    <col min="2" max="2" width="36.28515625" customWidth="1"/>
    <col min="3" max="3" width="17.42578125" customWidth="1"/>
    <col min="4" max="4" width="13.5703125" customWidth="1"/>
    <col min="6" max="6" width="16.140625" customWidth="1"/>
    <col min="7" max="7" width="9.42578125" customWidth="1"/>
    <col min="8" max="8" width="14.85546875" customWidth="1"/>
    <col min="9" max="9" width="9.42578125" customWidth="1"/>
    <col min="11" max="11" width="14.28515625" customWidth="1"/>
  </cols>
  <sheetData>
    <row r="1" spans="1:15" ht="47.25" customHeight="1" thickBot="1" x14ac:dyDescent="0.25">
      <c r="A1" s="104"/>
      <c r="B1" s="105" t="s">
        <v>271</v>
      </c>
      <c r="C1" s="106" t="s">
        <v>2778</v>
      </c>
      <c r="D1" s="122" t="s">
        <v>2779</v>
      </c>
      <c r="E1" s="123"/>
      <c r="F1" s="123"/>
      <c r="G1" s="123"/>
      <c r="H1" s="123"/>
      <c r="I1" s="123"/>
      <c r="J1" s="123"/>
      <c r="K1" s="123"/>
      <c r="L1" s="124"/>
    </row>
    <row r="2" spans="1:15" ht="36" customHeight="1" x14ac:dyDescent="0.2">
      <c r="A2" s="118" t="s">
        <v>274</v>
      </c>
      <c r="B2" s="129" t="s">
        <v>0</v>
      </c>
      <c r="C2" s="18" t="s">
        <v>268</v>
      </c>
      <c r="D2" s="127" t="s">
        <v>1</v>
      </c>
      <c r="E2" s="128"/>
      <c r="F2" s="127" t="s">
        <v>2</v>
      </c>
      <c r="G2" s="128"/>
      <c r="H2" s="127" t="s">
        <v>282</v>
      </c>
      <c r="I2" s="128"/>
      <c r="J2" s="127" t="s">
        <v>272</v>
      </c>
      <c r="K2" s="128"/>
      <c r="L2" s="120" t="s">
        <v>275</v>
      </c>
      <c r="N2" t="s">
        <v>2816</v>
      </c>
      <c r="O2" s="115">
        <f>E4</f>
        <v>0.39740779579897562</v>
      </c>
    </row>
    <row r="3" spans="1:15" ht="24.75" thickBot="1" x14ac:dyDescent="0.25">
      <c r="A3" s="119"/>
      <c r="B3" s="130"/>
      <c r="C3" s="19" t="s">
        <v>2780</v>
      </c>
      <c r="D3" s="20" t="s">
        <v>269</v>
      </c>
      <c r="E3" s="21" t="s">
        <v>270</v>
      </c>
      <c r="F3" s="20" t="s">
        <v>269</v>
      </c>
      <c r="G3" s="21" t="s">
        <v>270</v>
      </c>
      <c r="H3" s="20" t="s">
        <v>269</v>
      </c>
      <c r="I3" s="21" t="s">
        <v>270</v>
      </c>
      <c r="J3" s="20" t="s">
        <v>272</v>
      </c>
      <c r="K3" s="21" t="s">
        <v>273</v>
      </c>
      <c r="L3" s="121"/>
      <c r="N3" t="s">
        <v>2817</v>
      </c>
      <c r="O3" s="115">
        <f>G4</f>
        <v>0.55127607508794574</v>
      </c>
    </row>
    <row r="4" spans="1:15" ht="24.75" customHeight="1" thickBot="1" x14ac:dyDescent="0.25">
      <c r="A4" s="23"/>
      <c r="B4" s="22" t="s">
        <v>137</v>
      </c>
      <c r="C4" s="24">
        <f>+C128+C104+C80+C62+C42+C31+C19+C12+C5</f>
        <v>6066806</v>
      </c>
      <c r="D4" s="25">
        <f>+D128+D104+D80+D62+D42+D31+D19+D12+D5</f>
        <v>2410996</v>
      </c>
      <c r="E4" s="26">
        <f>D4/C4</f>
        <v>0.39740779579897562</v>
      </c>
      <c r="F4" s="25">
        <f>+F128+F104+F80+F62+F42+F31+F19+F12+F5</f>
        <v>3344485</v>
      </c>
      <c r="G4" s="56">
        <f>F4/C4</f>
        <v>0.55127607508794574</v>
      </c>
      <c r="H4" s="25">
        <f>+H128+H104+H80+H62+H42+H31+H19+H12+H5</f>
        <v>115871</v>
      </c>
      <c r="I4" s="56">
        <f>H4/C4</f>
        <v>1.909917673319371E-2</v>
      </c>
      <c r="J4" s="25">
        <f>D4+F4+H4</f>
        <v>5871352</v>
      </c>
      <c r="K4" s="27">
        <f>J4/C4</f>
        <v>0.96778304762011513</v>
      </c>
      <c r="L4" s="24">
        <f>C4-J4</f>
        <v>195454</v>
      </c>
      <c r="N4" t="s">
        <v>2818</v>
      </c>
      <c r="O4" s="115">
        <f>I4</f>
        <v>1.909917673319371E-2</v>
      </c>
    </row>
    <row r="5" spans="1:15" ht="15.75" customHeight="1" x14ac:dyDescent="0.2">
      <c r="A5" s="6"/>
      <c r="B5" s="7" t="s">
        <v>3</v>
      </c>
      <c r="C5" s="28">
        <f>SUM(C6:C11)</f>
        <v>99371</v>
      </c>
      <c r="D5" s="29">
        <f>SUM(D6:D11)</f>
        <v>66873</v>
      </c>
      <c r="E5" s="55">
        <f>D5/C5</f>
        <v>0.67296293687293074</v>
      </c>
      <c r="F5" s="29">
        <f>SUM(F6:F11)</f>
        <v>25891</v>
      </c>
      <c r="G5" s="55">
        <f t="shared" ref="G5:G68" si="0">F5/C5</f>
        <v>0.26054885228084651</v>
      </c>
      <c r="H5" s="29">
        <f>SUM(H6:H11)</f>
        <v>1698</v>
      </c>
      <c r="I5" s="55">
        <f>H5/C5</f>
        <v>1.7087480250777391E-2</v>
      </c>
      <c r="J5" s="29">
        <f t="shared" ref="J5:J68" si="1">D5+F5+H5</f>
        <v>94462</v>
      </c>
      <c r="K5" s="42">
        <f>J5/C5</f>
        <v>0.95059926940455464</v>
      </c>
      <c r="L5" s="57">
        <f t="shared" ref="L5:L68" si="2">C5-J5</f>
        <v>4909</v>
      </c>
      <c r="N5" t="s">
        <v>2819</v>
      </c>
      <c r="O5" s="115">
        <f>1-(O2+O3+O4)</f>
        <v>3.2216952379884867E-2</v>
      </c>
    </row>
    <row r="6" spans="1:15" ht="15" x14ac:dyDescent="0.25">
      <c r="A6" s="8">
        <v>142</v>
      </c>
      <c r="B6" s="9" t="s">
        <v>4</v>
      </c>
      <c r="C6" s="30">
        <f>VLOOKUP(A6,Hoja1!$B$1:$K$125,10,0)</f>
        <v>4776</v>
      </c>
      <c r="D6" s="31">
        <v>3179</v>
      </c>
      <c r="E6" s="32">
        <f>D6/C6</f>
        <v>0.66561976549413737</v>
      </c>
      <c r="F6" s="33">
        <v>1134</v>
      </c>
      <c r="G6" s="32">
        <f t="shared" si="0"/>
        <v>0.23743718592964824</v>
      </c>
      <c r="H6" s="33">
        <v>89</v>
      </c>
      <c r="I6" s="53">
        <f>H6/C6</f>
        <v>1.8634840871021775E-2</v>
      </c>
      <c r="J6" s="31">
        <f t="shared" si="1"/>
        <v>4402</v>
      </c>
      <c r="K6" s="34">
        <f>J6/C6</f>
        <v>0.92169179229480735</v>
      </c>
      <c r="L6" s="58">
        <f t="shared" si="2"/>
        <v>374</v>
      </c>
    </row>
    <row r="7" spans="1:15" ht="15" x14ac:dyDescent="0.25">
      <c r="A7" s="8">
        <v>425</v>
      </c>
      <c r="B7" s="9" t="s">
        <v>5</v>
      </c>
      <c r="C7" s="30">
        <f>VLOOKUP(A7,Hoja1!$B$1:$K$125,10,0)</f>
        <v>8326</v>
      </c>
      <c r="D7" s="31">
        <v>6352</v>
      </c>
      <c r="E7" s="32">
        <f t="shared" ref="E7:E11" si="3">D7/C7</f>
        <v>0.76291136199855869</v>
      </c>
      <c r="F7" s="33">
        <v>1611</v>
      </c>
      <c r="G7" s="32">
        <f t="shared" si="0"/>
        <v>0.19349027143886621</v>
      </c>
      <c r="H7" s="33">
        <v>142</v>
      </c>
      <c r="I7" s="53">
        <f t="shared" ref="I7:I11" si="4">H7/C7</f>
        <v>1.7055008407398511E-2</v>
      </c>
      <c r="J7" s="31">
        <f t="shared" si="1"/>
        <v>8105</v>
      </c>
      <c r="K7" s="34">
        <f t="shared" ref="K7:K11" si="5">J7/C7</f>
        <v>0.97345664184482339</v>
      </c>
      <c r="L7" s="58">
        <f t="shared" si="2"/>
        <v>221</v>
      </c>
    </row>
    <row r="8" spans="1:15" ht="15" x14ac:dyDescent="0.25">
      <c r="A8" s="8">
        <v>579</v>
      </c>
      <c r="B8" s="10" t="s">
        <v>6</v>
      </c>
      <c r="C8" s="30">
        <f>VLOOKUP(A8,Hoja1!$B$1:$K$125,10,0)</f>
        <v>37588</v>
      </c>
      <c r="D8" s="31">
        <v>28246</v>
      </c>
      <c r="E8" s="32">
        <f t="shared" si="3"/>
        <v>0.75146323294668516</v>
      </c>
      <c r="F8" s="33">
        <v>17189</v>
      </c>
      <c r="G8" s="32">
        <f t="shared" si="0"/>
        <v>0.45730020219218898</v>
      </c>
      <c r="H8" s="33">
        <v>798</v>
      </c>
      <c r="I8" s="53">
        <f t="shared" si="4"/>
        <v>2.1230179844631266E-2</v>
      </c>
      <c r="J8" s="31">
        <f t="shared" si="1"/>
        <v>46233</v>
      </c>
      <c r="K8" s="34">
        <f t="shared" si="5"/>
        <v>1.2299936149835053</v>
      </c>
      <c r="L8" s="58">
        <f t="shared" si="2"/>
        <v>-8645</v>
      </c>
    </row>
    <row r="9" spans="1:15" ht="15" x14ac:dyDescent="0.25">
      <c r="A9" s="8">
        <v>585</v>
      </c>
      <c r="B9" s="9" t="s">
        <v>7</v>
      </c>
      <c r="C9" s="30">
        <f>VLOOKUP(A9,Hoja1!$B$1:$K$125,10,0)</f>
        <v>14501</v>
      </c>
      <c r="D9" s="31">
        <v>8109</v>
      </c>
      <c r="E9" s="32">
        <f t="shared" si="3"/>
        <v>0.5592028135990621</v>
      </c>
      <c r="F9" s="33">
        <v>3759</v>
      </c>
      <c r="G9" s="32">
        <f t="shared" si="0"/>
        <v>0.25922350182746018</v>
      </c>
      <c r="H9" s="33">
        <v>254</v>
      </c>
      <c r="I9" s="53">
        <f t="shared" si="4"/>
        <v>1.7516033377008484E-2</v>
      </c>
      <c r="J9" s="31">
        <f t="shared" si="1"/>
        <v>12122</v>
      </c>
      <c r="K9" s="34">
        <f t="shared" si="5"/>
        <v>0.8359423488035308</v>
      </c>
      <c r="L9" s="58">
        <f t="shared" si="2"/>
        <v>2379</v>
      </c>
    </row>
    <row r="10" spans="1:15" ht="15" x14ac:dyDescent="0.25">
      <c r="A10" s="8">
        <v>591</v>
      </c>
      <c r="B10" s="9" t="s">
        <v>8</v>
      </c>
      <c r="C10" s="30">
        <f>VLOOKUP(A10,Hoja1!$B$1:$K$125,10,0)</f>
        <v>16684</v>
      </c>
      <c r="D10" s="31">
        <v>10449</v>
      </c>
      <c r="E10" s="32">
        <f t="shared" si="3"/>
        <v>0.62628865979381443</v>
      </c>
      <c r="F10" s="33">
        <v>1259</v>
      </c>
      <c r="G10" s="32">
        <f t="shared" si="0"/>
        <v>7.5461520019180051E-2</v>
      </c>
      <c r="H10" s="33">
        <v>265</v>
      </c>
      <c r="I10" s="53">
        <f t="shared" si="4"/>
        <v>1.5883481179573243E-2</v>
      </c>
      <c r="J10" s="31">
        <f t="shared" si="1"/>
        <v>11973</v>
      </c>
      <c r="K10" s="34">
        <f t="shared" si="5"/>
        <v>0.71763366099256776</v>
      </c>
      <c r="L10" s="58">
        <f t="shared" si="2"/>
        <v>4711</v>
      </c>
    </row>
    <row r="11" spans="1:15" ht="15" x14ac:dyDescent="0.25">
      <c r="A11" s="8">
        <v>893</v>
      </c>
      <c r="B11" s="9" t="s">
        <v>9</v>
      </c>
      <c r="C11" s="30">
        <f>VLOOKUP(A11,Hoja1!$B$1:$K$125,10,0)</f>
        <v>17496</v>
      </c>
      <c r="D11" s="31">
        <v>10538</v>
      </c>
      <c r="E11" s="32">
        <f t="shared" si="3"/>
        <v>0.6023090992226795</v>
      </c>
      <c r="F11" s="33">
        <v>939</v>
      </c>
      <c r="G11" s="32">
        <f t="shared" si="0"/>
        <v>5.3669410150891633E-2</v>
      </c>
      <c r="H11" s="33">
        <v>150</v>
      </c>
      <c r="I11" s="53">
        <f t="shared" si="4"/>
        <v>8.5733882030178329E-3</v>
      </c>
      <c r="J11" s="31">
        <f t="shared" si="1"/>
        <v>11627</v>
      </c>
      <c r="K11" s="34">
        <f t="shared" si="5"/>
        <v>0.66455189757658895</v>
      </c>
      <c r="L11" s="58">
        <f t="shared" si="2"/>
        <v>5869</v>
      </c>
    </row>
    <row r="12" spans="1:15" x14ac:dyDescent="0.2">
      <c r="A12" s="11"/>
      <c r="B12" s="11" t="s">
        <v>10</v>
      </c>
      <c r="C12" s="35">
        <f>SUM(C13:C18)</f>
        <v>231635</v>
      </c>
      <c r="D12" s="36">
        <f>SUM(D13:D18)</f>
        <v>215526</v>
      </c>
      <c r="E12" s="55">
        <f>D12/C12</f>
        <v>0.93045524208345021</v>
      </c>
      <c r="F12" s="36">
        <f>SUM(F13:F18)</f>
        <v>43429</v>
      </c>
      <c r="G12" s="55">
        <f t="shared" si="0"/>
        <v>0.18748893733675825</v>
      </c>
      <c r="H12" s="36">
        <f>SUM(H13:H18)</f>
        <v>4469</v>
      </c>
      <c r="I12" s="55">
        <f>H12/C12</f>
        <v>1.929328469359121E-2</v>
      </c>
      <c r="J12" s="36">
        <f t="shared" si="1"/>
        <v>263424</v>
      </c>
      <c r="K12" s="42">
        <f>J12/C12</f>
        <v>1.1372374641137997</v>
      </c>
      <c r="L12" s="59">
        <f t="shared" si="2"/>
        <v>-31789</v>
      </c>
    </row>
    <row r="13" spans="1:15" ht="15" x14ac:dyDescent="0.25">
      <c r="A13" s="10">
        <v>120</v>
      </c>
      <c r="B13" s="9" t="s">
        <v>11</v>
      </c>
      <c r="C13" s="30">
        <f>VLOOKUP(A13,Hoja1!$B$1:$K$125,10,0)</f>
        <v>27503</v>
      </c>
      <c r="D13" s="31">
        <v>25597</v>
      </c>
      <c r="E13" s="32">
        <f t="shared" ref="E13:E18" si="6">D13/C13</f>
        <v>0.93069846925789912</v>
      </c>
      <c r="F13" s="33">
        <v>765</v>
      </c>
      <c r="G13" s="32">
        <f t="shared" si="0"/>
        <v>2.7815147438461259E-2</v>
      </c>
      <c r="H13" s="33">
        <v>309</v>
      </c>
      <c r="I13" s="53">
        <f t="shared" ref="I13:I18" si="7">H13/C13</f>
        <v>1.1235137984947097E-2</v>
      </c>
      <c r="J13" s="31">
        <f t="shared" si="1"/>
        <v>26671</v>
      </c>
      <c r="K13" s="34">
        <f t="shared" ref="K13:K18" si="8">J13/C13</f>
        <v>0.9697487546813075</v>
      </c>
      <c r="L13" s="58">
        <f t="shared" si="2"/>
        <v>832</v>
      </c>
    </row>
    <row r="14" spans="1:15" ht="15" x14ac:dyDescent="0.25">
      <c r="A14" s="10">
        <v>154</v>
      </c>
      <c r="B14" s="9" t="s">
        <v>12</v>
      </c>
      <c r="C14" s="30">
        <f>VLOOKUP(A14,Hoja1!$B$1:$K$125,10,0)</f>
        <v>83472</v>
      </c>
      <c r="D14" s="31">
        <v>67117</v>
      </c>
      <c r="E14" s="32">
        <f t="shared" si="6"/>
        <v>0.80406603411922561</v>
      </c>
      <c r="F14" s="33">
        <v>27629</v>
      </c>
      <c r="G14" s="32">
        <f t="shared" si="0"/>
        <v>0.33099722062488018</v>
      </c>
      <c r="H14" s="33">
        <v>2121</v>
      </c>
      <c r="I14" s="53">
        <f t="shared" si="7"/>
        <v>2.5409718228867166E-2</v>
      </c>
      <c r="J14" s="31">
        <f t="shared" si="1"/>
        <v>96867</v>
      </c>
      <c r="K14" s="34">
        <f t="shared" si="8"/>
        <v>1.160472972972973</v>
      </c>
      <c r="L14" s="58">
        <f t="shared" si="2"/>
        <v>-13395</v>
      </c>
    </row>
    <row r="15" spans="1:15" ht="15" x14ac:dyDescent="0.25">
      <c r="A15" s="10">
        <v>250</v>
      </c>
      <c r="B15" s="9" t="s">
        <v>13</v>
      </c>
      <c r="C15" s="30">
        <f>VLOOKUP(A15,Hoja1!$B$1:$K$125,10,0)</f>
        <v>47561</v>
      </c>
      <c r="D15" s="31">
        <v>45067</v>
      </c>
      <c r="E15" s="32">
        <f t="shared" si="6"/>
        <v>0.9475620781732933</v>
      </c>
      <c r="F15" s="33">
        <v>9264</v>
      </c>
      <c r="G15" s="32">
        <f t="shared" si="0"/>
        <v>0.19478143857362124</v>
      </c>
      <c r="H15" s="33">
        <v>771</v>
      </c>
      <c r="I15" s="53">
        <f t="shared" si="7"/>
        <v>1.6210760917558503E-2</v>
      </c>
      <c r="J15" s="31">
        <f t="shared" si="1"/>
        <v>55102</v>
      </c>
      <c r="K15" s="34">
        <f t="shared" si="8"/>
        <v>1.1585542776644731</v>
      </c>
      <c r="L15" s="58">
        <f t="shared" si="2"/>
        <v>-7541</v>
      </c>
    </row>
    <row r="16" spans="1:15" ht="15" x14ac:dyDescent="0.25">
      <c r="A16" s="10">
        <v>495</v>
      </c>
      <c r="B16" s="9" t="s">
        <v>14</v>
      </c>
      <c r="C16" s="30">
        <f>VLOOKUP(A16,Hoja1!$B$1:$K$125,10,0)</f>
        <v>23822</v>
      </c>
      <c r="D16" s="31">
        <v>23274</v>
      </c>
      <c r="E16" s="32">
        <f t="shared" si="6"/>
        <v>0.97699605406766854</v>
      </c>
      <c r="F16" s="33">
        <v>1174</v>
      </c>
      <c r="G16" s="32">
        <f t="shared" si="0"/>
        <v>4.9282176139702795E-2</v>
      </c>
      <c r="H16" s="33">
        <v>418</v>
      </c>
      <c r="I16" s="53">
        <f t="shared" si="7"/>
        <v>1.754680547393166E-2</v>
      </c>
      <c r="J16" s="31">
        <f t="shared" si="1"/>
        <v>24866</v>
      </c>
      <c r="K16" s="34">
        <f t="shared" si="8"/>
        <v>1.043825035681303</v>
      </c>
      <c r="L16" s="58">
        <f t="shared" si="2"/>
        <v>-1044</v>
      </c>
    </row>
    <row r="17" spans="1:12" ht="15" x14ac:dyDescent="0.25">
      <c r="A17" s="10">
        <v>790</v>
      </c>
      <c r="B17" s="9" t="s">
        <v>15</v>
      </c>
      <c r="C17" s="30">
        <f>VLOOKUP(A17,Hoja1!$B$1:$K$125,10,0)</f>
        <v>25191</v>
      </c>
      <c r="D17" s="31">
        <v>31875</v>
      </c>
      <c r="E17" s="32">
        <f t="shared" si="6"/>
        <v>1.2653328569727285</v>
      </c>
      <c r="F17" s="33">
        <v>2625</v>
      </c>
      <c r="G17" s="32">
        <f t="shared" si="0"/>
        <v>0.10420388233893058</v>
      </c>
      <c r="H17" s="33">
        <v>429</v>
      </c>
      <c r="I17" s="53">
        <f t="shared" si="7"/>
        <v>1.7029891627962368E-2</v>
      </c>
      <c r="J17" s="31">
        <f t="shared" si="1"/>
        <v>34929</v>
      </c>
      <c r="K17" s="34">
        <f t="shared" si="8"/>
        <v>1.3865666309396214</v>
      </c>
      <c r="L17" s="58">
        <f t="shared" si="2"/>
        <v>-9738</v>
      </c>
    </row>
    <row r="18" spans="1:12" ht="15" x14ac:dyDescent="0.25">
      <c r="A18" s="10">
        <v>895</v>
      </c>
      <c r="B18" s="10" t="s">
        <v>16</v>
      </c>
      <c r="C18" s="30">
        <f>VLOOKUP(A18,Hoja1!$B$1:$K$125,10,0)</f>
        <v>24086</v>
      </c>
      <c r="D18" s="31">
        <v>22596</v>
      </c>
      <c r="E18" s="32">
        <f t="shared" si="6"/>
        <v>0.93813833762351573</v>
      </c>
      <c r="F18" s="33">
        <v>1972</v>
      </c>
      <c r="G18" s="32">
        <f t="shared" si="0"/>
        <v>8.1873287386863738E-2</v>
      </c>
      <c r="H18" s="33">
        <v>421</v>
      </c>
      <c r="I18" s="53">
        <f t="shared" si="7"/>
        <v>1.7479033463422736E-2</v>
      </c>
      <c r="J18" s="31">
        <f t="shared" si="1"/>
        <v>24989</v>
      </c>
      <c r="K18" s="34">
        <f t="shared" si="8"/>
        <v>1.0374906584738022</v>
      </c>
      <c r="L18" s="58">
        <f t="shared" si="2"/>
        <v>-903</v>
      </c>
    </row>
    <row r="19" spans="1:12" x14ac:dyDescent="0.2">
      <c r="A19" s="11"/>
      <c r="B19" s="11" t="s">
        <v>17</v>
      </c>
      <c r="C19" s="35">
        <f>SUM(C20:C30)</f>
        <v>468247</v>
      </c>
      <c r="D19" s="36">
        <f>SUM(D20:D30)</f>
        <v>373117</v>
      </c>
      <c r="E19" s="55">
        <f>D19/C19</f>
        <v>0.79683799362302377</v>
      </c>
      <c r="F19" s="36">
        <f>SUM(F20:F30)</f>
        <v>173049</v>
      </c>
      <c r="G19" s="55">
        <f t="shared" si="0"/>
        <v>0.36956777085597986</v>
      </c>
      <c r="H19" s="36">
        <f>SUM(H20:H30)</f>
        <v>10012</v>
      </c>
      <c r="I19" s="55">
        <f>H19/C19</f>
        <v>2.1381877513363675E-2</v>
      </c>
      <c r="J19" s="36">
        <f t="shared" si="1"/>
        <v>556178</v>
      </c>
      <c r="K19" s="42">
        <f>J19/C19</f>
        <v>1.1877876419923672</v>
      </c>
      <c r="L19" s="59">
        <f t="shared" si="2"/>
        <v>-87931</v>
      </c>
    </row>
    <row r="20" spans="1:12" ht="15" x14ac:dyDescent="0.25">
      <c r="A20" s="10">
        <v>45</v>
      </c>
      <c r="B20" s="9" t="s">
        <v>18</v>
      </c>
      <c r="C20" s="30">
        <f>VLOOKUP(A20,Hoja1!$B$1:$K$125,10,0)</f>
        <v>111088</v>
      </c>
      <c r="D20" s="31">
        <v>53867</v>
      </c>
      <c r="E20" s="32">
        <f t="shared" ref="E20:E30" si="9">D20/C20</f>
        <v>0.4849038600028806</v>
      </c>
      <c r="F20" s="33">
        <v>79506</v>
      </c>
      <c r="G20" s="32">
        <f t="shared" si="0"/>
        <v>0.71570286619616885</v>
      </c>
      <c r="H20" s="33">
        <v>2141</v>
      </c>
      <c r="I20" s="53">
        <f t="shared" ref="I20:I30" si="10">H20/C20</f>
        <v>1.9273008785827453E-2</v>
      </c>
      <c r="J20" s="31">
        <f t="shared" si="1"/>
        <v>135514</v>
      </c>
      <c r="K20" s="34">
        <f t="shared" ref="K20:K30" si="11">J20/C20</f>
        <v>1.2198797349848769</v>
      </c>
      <c r="L20" s="58">
        <f t="shared" si="2"/>
        <v>-24426</v>
      </c>
    </row>
    <row r="21" spans="1:12" ht="15" x14ac:dyDescent="0.25">
      <c r="A21" s="10">
        <v>51</v>
      </c>
      <c r="B21" s="9" t="s">
        <v>19</v>
      </c>
      <c r="C21" s="30">
        <f>VLOOKUP(A21,Hoja1!$B$1:$K$125,10,0)</f>
        <v>28913</v>
      </c>
      <c r="D21" s="31">
        <v>26778</v>
      </c>
      <c r="E21" s="32">
        <f t="shared" si="9"/>
        <v>0.92615778369591528</v>
      </c>
      <c r="F21" s="33">
        <v>3822</v>
      </c>
      <c r="G21" s="32">
        <f t="shared" si="0"/>
        <v>0.13218967246567287</v>
      </c>
      <c r="H21" s="33">
        <v>682</v>
      </c>
      <c r="I21" s="53">
        <f t="shared" si="10"/>
        <v>2.3588005395496835E-2</v>
      </c>
      <c r="J21" s="31">
        <f t="shared" si="1"/>
        <v>31282</v>
      </c>
      <c r="K21" s="34">
        <f t="shared" si="11"/>
        <v>1.0819354615570851</v>
      </c>
      <c r="L21" s="58">
        <f t="shared" si="2"/>
        <v>-2369</v>
      </c>
    </row>
    <row r="22" spans="1:12" ht="15" x14ac:dyDescent="0.25">
      <c r="A22" s="10">
        <v>147</v>
      </c>
      <c r="B22" s="9" t="s">
        <v>20</v>
      </c>
      <c r="C22" s="30">
        <f>VLOOKUP(A22,Hoja1!$B$1:$K$125,10,0)</f>
        <v>43369</v>
      </c>
      <c r="D22" s="31">
        <v>26222</v>
      </c>
      <c r="E22" s="32">
        <f t="shared" si="9"/>
        <v>0.60462542368973227</v>
      </c>
      <c r="F22" s="33">
        <v>21380</v>
      </c>
      <c r="G22" s="32">
        <f t="shared" si="0"/>
        <v>0.49297885586478823</v>
      </c>
      <c r="H22" s="33">
        <v>567</v>
      </c>
      <c r="I22" s="53">
        <f t="shared" si="10"/>
        <v>1.3073854596601259E-2</v>
      </c>
      <c r="J22" s="31">
        <f t="shared" si="1"/>
        <v>48169</v>
      </c>
      <c r="K22" s="34">
        <f t="shared" si="11"/>
        <v>1.1106781341511218</v>
      </c>
      <c r="L22" s="58">
        <f t="shared" si="2"/>
        <v>-4800</v>
      </c>
    </row>
    <row r="23" spans="1:12" ht="15" x14ac:dyDescent="0.25">
      <c r="A23" s="10">
        <v>172</v>
      </c>
      <c r="B23" s="9" t="s">
        <v>21</v>
      </c>
      <c r="C23" s="30">
        <f>VLOOKUP(A23,Hoja1!$B$1:$K$125,10,0)</f>
        <v>52877</v>
      </c>
      <c r="D23" s="31">
        <v>38044</v>
      </c>
      <c r="E23" s="32">
        <f t="shared" si="9"/>
        <v>0.71948105981806831</v>
      </c>
      <c r="F23" s="33">
        <v>25565</v>
      </c>
      <c r="G23" s="32">
        <f t="shared" si="0"/>
        <v>0.48348053028727045</v>
      </c>
      <c r="H23" s="33">
        <v>842</v>
      </c>
      <c r="I23" s="53">
        <f t="shared" si="10"/>
        <v>1.5923747565103921E-2</v>
      </c>
      <c r="J23" s="31">
        <f t="shared" si="1"/>
        <v>64451</v>
      </c>
      <c r="K23" s="34">
        <f t="shared" si="11"/>
        <v>1.2188853376704427</v>
      </c>
      <c r="L23" s="58">
        <f t="shared" si="2"/>
        <v>-11574</v>
      </c>
    </row>
    <row r="24" spans="1:12" ht="15" x14ac:dyDescent="0.25">
      <c r="A24" s="10">
        <v>475</v>
      </c>
      <c r="B24" s="9" t="s">
        <v>22</v>
      </c>
      <c r="C24" s="30">
        <f>VLOOKUP(A24,Hoja1!$B$1:$K$125,10,0)</f>
        <v>4480</v>
      </c>
      <c r="D24" s="31">
        <v>3831</v>
      </c>
      <c r="E24" s="32">
        <f t="shared" si="9"/>
        <v>0.85513392857142856</v>
      </c>
      <c r="F24" s="33">
        <v>233</v>
      </c>
      <c r="G24" s="32">
        <f t="shared" si="0"/>
        <v>5.2008928571428574E-2</v>
      </c>
      <c r="H24" s="33">
        <v>79</v>
      </c>
      <c r="I24" s="53">
        <f t="shared" si="10"/>
        <v>1.7633928571428571E-2</v>
      </c>
      <c r="J24" s="31">
        <f t="shared" si="1"/>
        <v>4143</v>
      </c>
      <c r="K24" s="34">
        <f t="shared" si="11"/>
        <v>0.92477678571428568</v>
      </c>
      <c r="L24" s="58">
        <f t="shared" si="2"/>
        <v>337</v>
      </c>
    </row>
    <row r="25" spans="1:12" ht="15" x14ac:dyDescent="0.25">
      <c r="A25" s="10">
        <v>480</v>
      </c>
      <c r="B25" s="9" t="s">
        <v>23</v>
      </c>
      <c r="C25" s="30">
        <f>VLOOKUP(A25,Hoja1!$B$1:$K$125,10,0)</f>
        <v>13385</v>
      </c>
      <c r="D25" s="31">
        <v>17687</v>
      </c>
      <c r="E25" s="32">
        <f t="shared" si="9"/>
        <v>1.3214045573403064</v>
      </c>
      <c r="F25" s="33">
        <v>2020</v>
      </c>
      <c r="G25" s="32">
        <f t="shared" si="0"/>
        <v>0.15091520358610386</v>
      </c>
      <c r="H25" s="33">
        <v>275</v>
      </c>
      <c r="I25" s="53">
        <f t="shared" si="10"/>
        <v>2.054538662682107E-2</v>
      </c>
      <c r="J25" s="31">
        <f t="shared" si="1"/>
        <v>19982</v>
      </c>
      <c r="K25" s="34">
        <f t="shared" si="11"/>
        <v>1.4928651475532313</v>
      </c>
      <c r="L25" s="58">
        <f t="shared" si="2"/>
        <v>-6597</v>
      </c>
    </row>
    <row r="26" spans="1:12" ht="15" x14ac:dyDescent="0.25">
      <c r="A26" s="10">
        <v>490</v>
      </c>
      <c r="B26" s="9" t="s">
        <v>24</v>
      </c>
      <c r="C26" s="30">
        <f>VLOOKUP(A26,Hoja1!$B$1:$K$125,10,0)</f>
        <v>40069</v>
      </c>
      <c r="D26" s="31">
        <v>48837</v>
      </c>
      <c r="E26" s="32">
        <f t="shared" si="9"/>
        <v>1.2188225311337941</v>
      </c>
      <c r="F26" s="33">
        <v>4379</v>
      </c>
      <c r="G26" s="32">
        <f t="shared" si="0"/>
        <v>0.10928648082058449</v>
      </c>
      <c r="H26" s="33">
        <v>897</v>
      </c>
      <c r="I26" s="53">
        <f t="shared" si="10"/>
        <v>2.2386383488482368E-2</v>
      </c>
      <c r="J26" s="31">
        <f t="shared" si="1"/>
        <v>54113</v>
      </c>
      <c r="K26" s="34">
        <f t="shared" si="11"/>
        <v>1.3504953954428611</v>
      </c>
      <c r="L26" s="58">
        <f t="shared" si="2"/>
        <v>-14044</v>
      </c>
    </row>
    <row r="27" spans="1:12" ht="15" x14ac:dyDescent="0.25">
      <c r="A27" s="10">
        <v>659</v>
      </c>
      <c r="B27" s="9" t="s">
        <v>25</v>
      </c>
      <c r="C27" s="30">
        <f>VLOOKUP(A27,Hoja1!$B$1:$K$125,10,0)</f>
        <v>18767</v>
      </c>
      <c r="D27" s="31">
        <v>20840</v>
      </c>
      <c r="E27" s="32">
        <f t="shared" si="9"/>
        <v>1.1104598497362392</v>
      </c>
      <c r="F27" s="33">
        <v>1441</v>
      </c>
      <c r="G27" s="32">
        <f t="shared" si="0"/>
        <v>7.6783716097405016E-2</v>
      </c>
      <c r="H27" s="33">
        <v>409</v>
      </c>
      <c r="I27" s="53">
        <f t="shared" si="10"/>
        <v>2.1793573826397399E-2</v>
      </c>
      <c r="J27" s="31">
        <f t="shared" si="1"/>
        <v>22690</v>
      </c>
      <c r="K27" s="34">
        <f t="shared" si="11"/>
        <v>1.2090371396600417</v>
      </c>
      <c r="L27" s="58">
        <f t="shared" si="2"/>
        <v>-3923</v>
      </c>
    </row>
    <row r="28" spans="1:12" ht="15" x14ac:dyDescent="0.25">
      <c r="A28" s="10">
        <v>665</v>
      </c>
      <c r="B28" s="9" t="s">
        <v>26</v>
      </c>
      <c r="C28" s="30">
        <f>VLOOKUP(A28,Hoja1!$B$1:$K$125,10,0)</f>
        <v>29525</v>
      </c>
      <c r="D28" s="31">
        <v>30130</v>
      </c>
      <c r="E28" s="32">
        <f t="shared" si="9"/>
        <v>1.0204911092294666</v>
      </c>
      <c r="F28" s="33">
        <v>2670</v>
      </c>
      <c r="G28" s="32">
        <f t="shared" si="0"/>
        <v>9.0431837425910239E-2</v>
      </c>
      <c r="H28" s="33">
        <v>615</v>
      </c>
      <c r="I28" s="53">
        <f t="shared" si="10"/>
        <v>2.0829805249788315E-2</v>
      </c>
      <c r="J28" s="31">
        <f t="shared" si="1"/>
        <v>33415</v>
      </c>
      <c r="K28" s="34">
        <f t="shared" si="11"/>
        <v>1.1317527519051651</v>
      </c>
      <c r="L28" s="58">
        <f t="shared" si="2"/>
        <v>-3890</v>
      </c>
    </row>
    <row r="29" spans="1:12" ht="15" x14ac:dyDescent="0.25">
      <c r="A29" s="10">
        <v>837</v>
      </c>
      <c r="B29" s="9" t="s">
        <v>27</v>
      </c>
      <c r="C29" s="30">
        <f>VLOOKUP(A29,Hoja1!$B$1:$K$125,10,0)</f>
        <v>117026</v>
      </c>
      <c r="D29" s="31">
        <v>99950</v>
      </c>
      <c r="E29" s="32">
        <f t="shared" si="9"/>
        <v>0.85408370789397225</v>
      </c>
      <c r="F29" s="33">
        <v>31895</v>
      </c>
      <c r="G29" s="32">
        <f t="shared" si="0"/>
        <v>0.2725462717686668</v>
      </c>
      <c r="H29" s="33">
        <v>3299</v>
      </c>
      <c r="I29" s="53">
        <f t="shared" si="10"/>
        <v>2.8190316681763028E-2</v>
      </c>
      <c r="J29" s="31">
        <f t="shared" si="1"/>
        <v>135144</v>
      </c>
      <c r="K29" s="34">
        <f t="shared" si="11"/>
        <v>1.1548202963444021</v>
      </c>
      <c r="L29" s="58">
        <f t="shared" si="2"/>
        <v>-18118</v>
      </c>
    </row>
    <row r="30" spans="1:12" ht="15" x14ac:dyDescent="0.25">
      <c r="A30" s="10">
        <v>873</v>
      </c>
      <c r="B30" s="9" t="s">
        <v>28</v>
      </c>
      <c r="C30" s="30">
        <f>VLOOKUP(A30,Hoja1!$B$1:$K$125,10,0)</f>
        <v>8748</v>
      </c>
      <c r="D30" s="31">
        <v>6931</v>
      </c>
      <c r="E30" s="32">
        <f t="shared" si="9"/>
        <v>0.79229538180155468</v>
      </c>
      <c r="F30" s="33">
        <v>138</v>
      </c>
      <c r="G30" s="32">
        <f t="shared" si="0"/>
        <v>1.5775034293552811E-2</v>
      </c>
      <c r="H30" s="33">
        <v>206</v>
      </c>
      <c r="I30" s="53">
        <f t="shared" si="10"/>
        <v>2.3548239597622315E-2</v>
      </c>
      <c r="J30" s="31">
        <f t="shared" si="1"/>
        <v>7275</v>
      </c>
      <c r="K30" s="34">
        <f t="shared" si="11"/>
        <v>0.83161865569272975</v>
      </c>
      <c r="L30" s="58">
        <f t="shared" si="2"/>
        <v>1473</v>
      </c>
    </row>
    <row r="31" spans="1:12" x14ac:dyDescent="0.2">
      <c r="A31" s="11"/>
      <c r="B31" s="11" t="s">
        <v>29</v>
      </c>
      <c r="C31" s="35">
        <f>SUM(C32:C41)</f>
        <v>189786</v>
      </c>
      <c r="D31" s="36">
        <f>SUM(D32:D41)</f>
        <v>131650</v>
      </c>
      <c r="E31" s="55">
        <f>D31/C31</f>
        <v>0.69367603511323284</v>
      </c>
      <c r="F31" s="36">
        <f>SUM(F32:F41)</f>
        <v>35707</v>
      </c>
      <c r="G31" s="55">
        <f t="shared" si="0"/>
        <v>0.18814348792850896</v>
      </c>
      <c r="H31" s="36">
        <f>SUM(H32:H41)</f>
        <v>3254</v>
      </c>
      <c r="I31" s="55">
        <f>H31/C31</f>
        <v>1.7145627180087046E-2</v>
      </c>
      <c r="J31" s="36">
        <f t="shared" si="1"/>
        <v>170611</v>
      </c>
      <c r="K31" s="42">
        <f>J31/C31</f>
        <v>0.89896515022182877</v>
      </c>
      <c r="L31" s="59">
        <f t="shared" si="2"/>
        <v>19175</v>
      </c>
    </row>
    <row r="32" spans="1:12" ht="15" x14ac:dyDescent="0.25">
      <c r="A32" s="10">
        <v>31</v>
      </c>
      <c r="B32" s="9" t="s">
        <v>30</v>
      </c>
      <c r="C32" s="30">
        <f>VLOOKUP(A32,Hoja1!$B$1:$K$125,10,0)</f>
        <v>24753</v>
      </c>
      <c r="D32" s="31">
        <v>17242</v>
      </c>
      <c r="E32" s="32">
        <f t="shared" ref="E32:E41" si="12">D32/C32</f>
        <v>0.69656203288490282</v>
      </c>
      <c r="F32" s="33">
        <v>4391</v>
      </c>
      <c r="G32" s="32">
        <f t="shared" si="0"/>
        <v>0.17739263927604734</v>
      </c>
      <c r="H32" s="33">
        <v>411</v>
      </c>
      <c r="I32" s="53">
        <f t="shared" ref="I32:I41" si="13">H32/C32</f>
        <v>1.6604047994182525E-2</v>
      </c>
      <c r="J32" s="31">
        <f t="shared" si="1"/>
        <v>22044</v>
      </c>
      <c r="K32" s="34">
        <f t="shared" ref="K32:K41" si="14">J32/C32</f>
        <v>0.89055872015513271</v>
      </c>
      <c r="L32" s="58">
        <f t="shared" si="2"/>
        <v>2709</v>
      </c>
    </row>
    <row r="33" spans="1:12" ht="15" x14ac:dyDescent="0.25">
      <c r="A33" s="10">
        <v>40</v>
      </c>
      <c r="B33" s="9" t="s">
        <v>31</v>
      </c>
      <c r="C33" s="30">
        <f>VLOOKUP(A33,Hoja1!$B$1:$K$125,10,0)</f>
        <v>17383</v>
      </c>
      <c r="D33" s="31">
        <v>14009</v>
      </c>
      <c r="E33" s="32">
        <f t="shared" si="12"/>
        <v>0.80590231835701542</v>
      </c>
      <c r="F33" s="33">
        <v>1281</v>
      </c>
      <c r="G33" s="32">
        <f t="shared" si="0"/>
        <v>7.3692688258643502E-2</v>
      </c>
      <c r="H33" s="33">
        <v>245</v>
      </c>
      <c r="I33" s="53">
        <f t="shared" si="13"/>
        <v>1.4094229994822528E-2</v>
      </c>
      <c r="J33" s="31">
        <f t="shared" si="1"/>
        <v>15535</v>
      </c>
      <c r="K33" s="34">
        <f t="shared" si="14"/>
        <v>0.8936892366104815</v>
      </c>
      <c r="L33" s="58">
        <f t="shared" si="2"/>
        <v>1848</v>
      </c>
    </row>
    <row r="34" spans="1:12" ht="15" x14ac:dyDescent="0.25">
      <c r="A34" s="10">
        <v>190</v>
      </c>
      <c r="B34" s="9" t="s">
        <v>32</v>
      </c>
      <c r="C34" s="30">
        <f>VLOOKUP(A34,Hoja1!$B$1:$K$125,10,0)</f>
        <v>9618</v>
      </c>
      <c r="D34" s="31">
        <v>6876</v>
      </c>
      <c r="E34" s="32">
        <f t="shared" si="12"/>
        <v>0.7149095446038678</v>
      </c>
      <c r="F34" s="33">
        <v>2885</v>
      </c>
      <c r="G34" s="32">
        <f t="shared" si="0"/>
        <v>0.29995841131212309</v>
      </c>
      <c r="H34" s="33">
        <v>252</v>
      </c>
      <c r="I34" s="53">
        <f t="shared" si="13"/>
        <v>2.6200873362445413E-2</v>
      </c>
      <c r="J34" s="31">
        <f t="shared" si="1"/>
        <v>10013</v>
      </c>
      <c r="K34" s="34">
        <f t="shared" si="14"/>
        <v>1.0410688292784362</v>
      </c>
      <c r="L34" s="58">
        <f t="shared" si="2"/>
        <v>-395</v>
      </c>
    </row>
    <row r="35" spans="1:12" ht="15" x14ac:dyDescent="0.25">
      <c r="A35" s="10">
        <v>604</v>
      </c>
      <c r="B35" s="9" t="s">
        <v>33</v>
      </c>
      <c r="C35" s="30">
        <f>VLOOKUP(A35,Hoja1!$B$1:$K$125,10,0)</f>
        <v>26918</v>
      </c>
      <c r="D35" s="31">
        <v>18080</v>
      </c>
      <c r="E35" s="32">
        <f t="shared" si="12"/>
        <v>0.67166951482279513</v>
      </c>
      <c r="F35" s="33">
        <v>3275</v>
      </c>
      <c r="G35" s="32">
        <f t="shared" si="0"/>
        <v>0.12166579983654061</v>
      </c>
      <c r="H35" s="33">
        <v>423</v>
      </c>
      <c r="I35" s="53">
        <f t="shared" si="13"/>
        <v>1.571439185675013E-2</v>
      </c>
      <c r="J35" s="31">
        <f t="shared" si="1"/>
        <v>21778</v>
      </c>
      <c r="K35" s="34">
        <f t="shared" si="14"/>
        <v>0.80904970651608588</v>
      </c>
      <c r="L35" s="58">
        <f t="shared" si="2"/>
        <v>5140</v>
      </c>
    </row>
    <row r="36" spans="1:12" ht="15" x14ac:dyDescent="0.25">
      <c r="A36" s="10">
        <v>670</v>
      </c>
      <c r="B36" s="9" t="s">
        <v>34</v>
      </c>
      <c r="C36" s="30">
        <f>VLOOKUP(A36,Hoja1!$B$1:$K$125,10,0)</f>
        <v>21105</v>
      </c>
      <c r="D36" s="31">
        <v>13567</v>
      </c>
      <c r="E36" s="32">
        <f t="shared" si="12"/>
        <v>0.64283345178867568</v>
      </c>
      <c r="F36" s="33">
        <v>3680</v>
      </c>
      <c r="G36" s="32">
        <f t="shared" si="0"/>
        <v>0.17436626391850271</v>
      </c>
      <c r="H36" s="33">
        <v>480</v>
      </c>
      <c r="I36" s="53">
        <f t="shared" si="13"/>
        <v>2.2743425728500355E-2</v>
      </c>
      <c r="J36" s="31">
        <f t="shared" si="1"/>
        <v>17727</v>
      </c>
      <c r="K36" s="34">
        <f t="shared" si="14"/>
        <v>0.83994314143567872</v>
      </c>
      <c r="L36" s="58">
        <f t="shared" si="2"/>
        <v>3378</v>
      </c>
    </row>
    <row r="37" spans="1:12" ht="15" x14ac:dyDescent="0.25">
      <c r="A37" s="10">
        <v>690</v>
      </c>
      <c r="B37" s="9" t="s">
        <v>35</v>
      </c>
      <c r="C37" s="30">
        <f>VLOOKUP(A37,Hoja1!$B$1:$K$125,10,0)</f>
        <v>12751</v>
      </c>
      <c r="D37" s="31">
        <v>7084</v>
      </c>
      <c r="E37" s="32">
        <f t="shared" si="12"/>
        <v>0.55556426946906123</v>
      </c>
      <c r="F37" s="33">
        <v>1288</v>
      </c>
      <c r="G37" s="32">
        <f t="shared" si="0"/>
        <v>0.10101168535801114</v>
      </c>
      <c r="H37" s="33">
        <v>160</v>
      </c>
      <c r="I37" s="53">
        <f t="shared" si="13"/>
        <v>1.2548035448200141E-2</v>
      </c>
      <c r="J37" s="31">
        <f t="shared" si="1"/>
        <v>8532</v>
      </c>
      <c r="K37" s="34">
        <f t="shared" si="14"/>
        <v>0.66912399027527247</v>
      </c>
      <c r="L37" s="58">
        <f t="shared" si="2"/>
        <v>4219</v>
      </c>
    </row>
    <row r="38" spans="1:12" ht="15" x14ac:dyDescent="0.25">
      <c r="A38" s="10">
        <v>736</v>
      </c>
      <c r="B38" s="9" t="s">
        <v>36</v>
      </c>
      <c r="C38" s="30">
        <f>VLOOKUP(A38,Hoja1!$B$1:$K$125,10,0)</f>
        <v>35659</v>
      </c>
      <c r="D38" s="31">
        <v>23873</v>
      </c>
      <c r="E38" s="32">
        <f t="shared" si="12"/>
        <v>0.66948035559045405</v>
      </c>
      <c r="F38" s="33">
        <v>13605</v>
      </c>
      <c r="G38" s="32">
        <f t="shared" si="0"/>
        <v>0.38153060938332539</v>
      </c>
      <c r="H38" s="33">
        <v>462</v>
      </c>
      <c r="I38" s="53">
        <f t="shared" si="13"/>
        <v>1.2956055974648757E-2</v>
      </c>
      <c r="J38" s="31">
        <f t="shared" si="1"/>
        <v>37940</v>
      </c>
      <c r="K38" s="34">
        <f t="shared" si="14"/>
        <v>1.0639670209484282</v>
      </c>
      <c r="L38" s="58">
        <f t="shared" si="2"/>
        <v>-2281</v>
      </c>
    </row>
    <row r="39" spans="1:12" ht="15" x14ac:dyDescent="0.25">
      <c r="A39" s="10">
        <v>858</v>
      </c>
      <c r="B39" s="9" t="s">
        <v>37</v>
      </c>
      <c r="C39" s="30">
        <f>VLOOKUP(A39,Hoja1!$B$1:$K$125,10,0)</f>
        <v>11820</v>
      </c>
      <c r="D39" s="31">
        <v>10293</v>
      </c>
      <c r="E39" s="32">
        <f t="shared" si="12"/>
        <v>0.87081218274111671</v>
      </c>
      <c r="F39" s="33">
        <v>1854</v>
      </c>
      <c r="G39" s="32">
        <f t="shared" si="0"/>
        <v>0.15685279187817258</v>
      </c>
      <c r="H39" s="33">
        <v>207</v>
      </c>
      <c r="I39" s="53">
        <f t="shared" si="13"/>
        <v>1.751269035532995E-2</v>
      </c>
      <c r="J39" s="31">
        <f t="shared" si="1"/>
        <v>12354</v>
      </c>
      <c r="K39" s="34">
        <f t="shared" si="14"/>
        <v>1.0451776649746194</v>
      </c>
      <c r="L39" s="58">
        <f t="shared" si="2"/>
        <v>-534</v>
      </c>
    </row>
    <row r="40" spans="1:12" ht="15" x14ac:dyDescent="0.25">
      <c r="A40" s="10">
        <v>885</v>
      </c>
      <c r="B40" s="9" t="s">
        <v>38</v>
      </c>
      <c r="C40" s="30">
        <f>VLOOKUP(A40,Hoja1!$B$1:$K$125,10,0)</f>
        <v>7589</v>
      </c>
      <c r="D40" s="31">
        <v>5245</v>
      </c>
      <c r="E40" s="32">
        <f t="shared" si="12"/>
        <v>0.69113190143628933</v>
      </c>
      <c r="F40" s="33">
        <v>926</v>
      </c>
      <c r="G40" s="32">
        <f t="shared" si="0"/>
        <v>0.12201871129266043</v>
      </c>
      <c r="H40" s="33">
        <v>110</v>
      </c>
      <c r="I40" s="53">
        <f t="shared" si="13"/>
        <v>1.4494663328501779E-2</v>
      </c>
      <c r="J40" s="31">
        <f t="shared" si="1"/>
        <v>6281</v>
      </c>
      <c r="K40" s="34">
        <f t="shared" si="14"/>
        <v>0.82764527605745153</v>
      </c>
      <c r="L40" s="58">
        <f t="shared" si="2"/>
        <v>1308</v>
      </c>
    </row>
    <row r="41" spans="1:12" ht="15" x14ac:dyDescent="0.25">
      <c r="A41" s="10">
        <v>890</v>
      </c>
      <c r="B41" s="9" t="s">
        <v>39</v>
      </c>
      <c r="C41" s="30">
        <f>VLOOKUP(A41,Hoja1!$B$1:$K$125,10,0)</f>
        <v>22190</v>
      </c>
      <c r="D41" s="31">
        <v>15381</v>
      </c>
      <c r="E41" s="32">
        <f t="shared" si="12"/>
        <v>0.69315006759801712</v>
      </c>
      <c r="F41" s="33">
        <v>2522</v>
      </c>
      <c r="G41" s="32">
        <f t="shared" si="0"/>
        <v>0.11365479945921586</v>
      </c>
      <c r="H41" s="33">
        <v>504</v>
      </c>
      <c r="I41" s="53">
        <f t="shared" si="13"/>
        <v>2.2712933753943218E-2</v>
      </c>
      <c r="J41" s="31">
        <f t="shared" si="1"/>
        <v>18407</v>
      </c>
      <c r="K41" s="34">
        <f t="shared" si="14"/>
        <v>0.82951780081117621</v>
      </c>
      <c r="L41" s="58">
        <f t="shared" si="2"/>
        <v>3783</v>
      </c>
    </row>
    <row r="42" spans="1:12" x14ac:dyDescent="0.2">
      <c r="A42" s="11"/>
      <c r="B42" s="11" t="s">
        <v>40</v>
      </c>
      <c r="C42" s="35">
        <f>SUM(C43:C61)</f>
        <v>206691</v>
      </c>
      <c r="D42" s="36">
        <f>SUM(D43:D61)</f>
        <v>149216</v>
      </c>
      <c r="E42" s="55">
        <f>D42/C42</f>
        <v>0.72192790203734081</v>
      </c>
      <c r="F42" s="36">
        <f>SUM(F43:F61)</f>
        <v>33514</v>
      </c>
      <c r="G42" s="55">
        <f t="shared" si="0"/>
        <v>0.16214542481288494</v>
      </c>
      <c r="H42" s="36">
        <f>SUM(H43:H61)</f>
        <v>4392</v>
      </c>
      <c r="I42" s="55">
        <f>H42/C42</f>
        <v>2.1249110991770324E-2</v>
      </c>
      <c r="J42" s="36">
        <f t="shared" si="1"/>
        <v>187122</v>
      </c>
      <c r="K42" s="42">
        <f>J42/C42</f>
        <v>0.90532243784199606</v>
      </c>
      <c r="L42" s="59">
        <f t="shared" si="2"/>
        <v>19569</v>
      </c>
    </row>
    <row r="43" spans="1:12" ht="15" x14ac:dyDescent="0.25">
      <c r="A43" s="10">
        <v>4</v>
      </c>
      <c r="B43" s="9" t="s">
        <v>41</v>
      </c>
      <c r="C43" s="30">
        <f>VLOOKUP(A43,Hoja1!$B$1:$K$125,10,0)</f>
        <v>2661</v>
      </c>
      <c r="D43" s="31">
        <v>1444</v>
      </c>
      <c r="E43" s="32">
        <f t="shared" ref="E43:E61" si="15">D43/C43</f>
        <v>0.5426531379180759</v>
      </c>
      <c r="F43" s="33">
        <v>205</v>
      </c>
      <c r="G43" s="32">
        <f t="shared" si="0"/>
        <v>7.7038707252912439E-2</v>
      </c>
      <c r="H43" s="33">
        <v>47</v>
      </c>
      <c r="I43" s="53">
        <f t="shared" ref="I43:I61" si="16">H43/C43</f>
        <v>1.7662532882375046E-2</v>
      </c>
      <c r="J43" s="31">
        <f t="shared" si="1"/>
        <v>1696</v>
      </c>
      <c r="K43" s="34">
        <f t="shared" ref="K43:K61" si="17">J43/C43</f>
        <v>0.63735437805336337</v>
      </c>
      <c r="L43" s="58">
        <f t="shared" si="2"/>
        <v>965</v>
      </c>
    </row>
    <row r="44" spans="1:12" ht="15" x14ac:dyDescent="0.25">
      <c r="A44" s="10">
        <v>42</v>
      </c>
      <c r="B44" s="12" t="s">
        <v>42</v>
      </c>
      <c r="C44" s="30">
        <f>VLOOKUP(A44,Hoja1!$B$1:$K$125,10,0)</f>
        <v>25075</v>
      </c>
      <c r="D44" s="31">
        <v>16771</v>
      </c>
      <c r="E44" s="32">
        <f t="shared" si="15"/>
        <v>0.66883349950149551</v>
      </c>
      <c r="F44" s="33">
        <v>8747</v>
      </c>
      <c r="G44" s="32">
        <f t="shared" si="0"/>
        <v>0.3488334995014955</v>
      </c>
      <c r="H44" s="33">
        <v>519</v>
      </c>
      <c r="I44" s="53">
        <f t="shared" si="16"/>
        <v>2.0697906281156531E-2</v>
      </c>
      <c r="J44" s="31">
        <f t="shared" si="1"/>
        <v>26037</v>
      </c>
      <c r="K44" s="34">
        <f t="shared" si="17"/>
        <v>1.0383649052841475</v>
      </c>
      <c r="L44" s="58">
        <f t="shared" si="2"/>
        <v>-962</v>
      </c>
    </row>
    <row r="45" spans="1:12" ht="15" x14ac:dyDescent="0.25">
      <c r="A45" s="10">
        <v>44</v>
      </c>
      <c r="B45" s="9" t="s">
        <v>43</v>
      </c>
      <c r="C45" s="30">
        <f>VLOOKUP(A45,Hoja1!$B$1:$K$125,10,0)</f>
        <v>6905</v>
      </c>
      <c r="D45" s="31">
        <v>5785</v>
      </c>
      <c r="E45" s="32">
        <f t="shared" si="15"/>
        <v>0.83779869659666906</v>
      </c>
      <c r="F45" s="33">
        <v>1166</v>
      </c>
      <c r="G45" s="32">
        <f t="shared" si="0"/>
        <v>0.16886314265025343</v>
      </c>
      <c r="H45" s="33">
        <v>83</v>
      </c>
      <c r="I45" s="53">
        <f t="shared" si="16"/>
        <v>1.2020275162925417E-2</v>
      </c>
      <c r="J45" s="31">
        <f t="shared" si="1"/>
        <v>7034</v>
      </c>
      <c r="K45" s="34">
        <f t="shared" si="17"/>
        <v>1.0186821144098479</v>
      </c>
      <c r="L45" s="58">
        <f t="shared" si="2"/>
        <v>-129</v>
      </c>
    </row>
    <row r="46" spans="1:12" ht="15" x14ac:dyDescent="0.25">
      <c r="A46" s="10">
        <v>59</v>
      </c>
      <c r="B46" s="9" t="s">
        <v>44</v>
      </c>
      <c r="C46" s="30">
        <f>VLOOKUP(A46,Hoja1!$B$1:$K$125,10,0)</f>
        <v>5387</v>
      </c>
      <c r="D46" s="31">
        <v>3070</v>
      </c>
      <c r="E46" s="32">
        <f t="shared" si="15"/>
        <v>0.56989047707443852</v>
      </c>
      <c r="F46" s="33">
        <v>874</v>
      </c>
      <c r="G46" s="32">
        <f t="shared" si="0"/>
        <v>0.16224243549285317</v>
      </c>
      <c r="H46" s="33">
        <v>65</v>
      </c>
      <c r="I46" s="53">
        <f t="shared" si="16"/>
        <v>1.2066085019491368E-2</v>
      </c>
      <c r="J46" s="31">
        <f t="shared" si="1"/>
        <v>4009</v>
      </c>
      <c r="K46" s="34">
        <f t="shared" si="17"/>
        <v>0.74419899758678298</v>
      </c>
      <c r="L46" s="58">
        <f t="shared" si="2"/>
        <v>1378</v>
      </c>
    </row>
    <row r="47" spans="1:12" ht="15" x14ac:dyDescent="0.25">
      <c r="A47" s="10">
        <v>113</v>
      </c>
      <c r="B47" s="9" t="s">
        <v>45</v>
      </c>
      <c r="C47" s="30">
        <f>VLOOKUP(A47,Hoja1!$B$1:$K$125,10,0)</f>
        <v>9034</v>
      </c>
      <c r="D47" s="31">
        <v>5702</v>
      </c>
      <c r="E47" s="32">
        <f t="shared" si="15"/>
        <v>0.63117113128182423</v>
      </c>
      <c r="F47" s="33">
        <v>2174</v>
      </c>
      <c r="G47" s="32">
        <f t="shared" si="0"/>
        <v>0.24064644675669691</v>
      </c>
      <c r="H47" s="33">
        <v>99</v>
      </c>
      <c r="I47" s="53">
        <f t="shared" si="16"/>
        <v>1.0958600841266328E-2</v>
      </c>
      <c r="J47" s="31">
        <f t="shared" si="1"/>
        <v>7975</v>
      </c>
      <c r="K47" s="34">
        <f t="shared" si="17"/>
        <v>0.88277617887978743</v>
      </c>
      <c r="L47" s="58">
        <f t="shared" si="2"/>
        <v>1059</v>
      </c>
    </row>
    <row r="48" spans="1:12" ht="15" x14ac:dyDescent="0.25">
      <c r="A48" s="10">
        <v>125</v>
      </c>
      <c r="B48" s="9" t="s">
        <v>46</v>
      </c>
      <c r="C48" s="30">
        <f>VLOOKUP(A48,Hoja1!$B$1:$K$125,10,0)</f>
        <v>8100</v>
      </c>
      <c r="D48" s="31">
        <v>6662</v>
      </c>
      <c r="E48" s="32">
        <f t="shared" si="15"/>
        <v>0.82246913580246916</v>
      </c>
      <c r="F48" s="33">
        <v>560</v>
      </c>
      <c r="G48" s="32">
        <f t="shared" si="0"/>
        <v>6.9135802469135796E-2</v>
      </c>
      <c r="H48" s="33">
        <v>109</v>
      </c>
      <c r="I48" s="53">
        <f t="shared" si="16"/>
        <v>1.345679012345679E-2</v>
      </c>
      <c r="J48" s="31">
        <f t="shared" si="1"/>
        <v>7331</v>
      </c>
      <c r="K48" s="34">
        <f t="shared" si="17"/>
        <v>0.90506172839506172</v>
      </c>
      <c r="L48" s="58">
        <f t="shared" si="2"/>
        <v>769</v>
      </c>
    </row>
    <row r="49" spans="1:12" ht="15" x14ac:dyDescent="0.25">
      <c r="A49" s="10">
        <v>138</v>
      </c>
      <c r="B49" s="9" t="s">
        <v>47</v>
      </c>
      <c r="C49" s="30">
        <f>VLOOKUP(A49,Hoja1!$B$1:$K$125,10,0)</f>
        <v>15909</v>
      </c>
      <c r="D49" s="31">
        <v>12139</v>
      </c>
      <c r="E49" s="32">
        <f t="shared" si="15"/>
        <v>0.76302721729838452</v>
      </c>
      <c r="F49" s="33">
        <v>1459</v>
      </c>
      <c r="G49" s="32">
        <f t="shared" si="0"/>
        <v>9.1709095480545608E-2</v>
      </c>
      <c r="H49" s="33">
        <v>375</v>
      </c>
      <c r="I49" s="53">
        <f t="shared" si="16"/>
        <v>2.3571563266075807E-2</v>
      </c>
      <c r="J49" s="31">
        <f t="shared" si="1"/>
        <v>13973</v>
      </c>
      <c r="K49" s="34">
        <f t="shared" si="17"/>
        <v>0.87830787604500593</v>
      </c>
      <c r="L49" s="58">
        <f t="shared" si="2"/>
        <v>1936</v>
      </c>
    </row>
    <row r="50" spans="1:12" ht="15" x14ac:dyDescent="0.25">
      <c r="A50" s="10">
        <v>234</v>
      </c>
      <c r="B50" s="9" t="s">
        <v>48</v>
      </c>
      <c r="C50" s="30">
        <f>VLOOKUP(A50,Hoja1!$B$1:$K$125,10,0)</f>
        <v>22570</v>
      </c>
      <c r="D50" s="31">
        <v>19043</v>
      </c>
      <c r="E50" s="32">
        <f t="shared" si="15"/>
        <v>0.84373061586176346</v>
      </c>
      <c r="F50" s="33">
        <v>1582</v>
      </c>
      <c r="G50" s="32">
        <f t="shared" si="0"/>
        <v>7.0093043863535667E-2</v>
      </c>
      <c r="H50" s="33">
        <v>424</v>
      </c>
      <c r="I50" s="53">
        <f t="shared" si="16"/>
        <v>1.8785999113867965E-2</v>
      </c>
      <c r="J50" s="31">
        <f t="shared" si="1"/>
        <v>21049</v>
      </c>
      <c r="K50" s="34">
        <f t="shared" si="17"/>
        <v>0.93260965883916702</v>
      </c>
      <c r="L50" s="58">
        <f t="shared" si="2"/>
        <v>1521</v>
      </c>
    </row>
    <row r="51" spans="1:12" ht="15" x14ac:dyDescent="0.25">
      <c r="A51" s="10">
        <v>240</v>
      </c>
      <c r="B51" s="9" t="s">
        <v>49</v>
      </c>
      <c r="C51" s="30">
        <f>VLOOKUP(A51,Hoja1!$B$1:$K$125,10,0)</f>
        <v>12461</v>
      </c>
      <c r="D51" s="31">
        <v>8215</v>
      </c>
      <c r="E51" s="32">
        <f t="shared" si="15"/>
        <v>0.65925688147018702</v>
      </c>
      <c r="F51" s="33">
        <v>1822</v>
      </c>
      <c r="G51" s="32">
        <f t="shared" si="0"/>
        <v>0.146216194526924</v>
      </c>
      <c r="H51" s="33">
        <v>272</v>
      </c>
      <c r="I51" s="53">
        <f t="shared" si="16"/>
        <v>2.1828103683492497E-2</v>
      </c>
      <c r="J51" s="31">
        <f t="shared" si="1"/>
        <v>10309</v>
      </c>
      <c r="K51" s="34">
        <f t="shared" si="17"/>
        <v>0.82730117968060346</v>
      </c>
      <c r="L51" s="58">
        <f t="shared" si="2"/>
        <v>2152</v>
      </c>
    </row>
    <row r="52" spans="1:12" ht="15" x14ac:dyDescent="0.25">
      <c r="A52" s="10">
        <v>284</v>
      </c>
      <c r="B52" s="9" t="s">
        <v>50</v>
      </c>
      <c r="C52" s="30">
        <f>VLOOKUP(A52,Hoja1!$B$1:$K$125,10,0)</f>
        <v>21147</v>
      </c>
      <c r="D52" s="31">
        <v>19284</v>
      </c>
      <c r="E52" s="32">
        <f t="shared" si="15"/>
        <v>0.91190239750319191</v>
      </c>
      <c r="F52" s="33">
        <v>2606</v>
      </c>
      <c r="G52" s="32">
        <f t="shared" si="0"/>
        <v>0.12323260982645293</v>
      </c>
      <c r="H52" s="33">
        <v>681</v>
      </c>
      <c r="I52" s="53">
        <f t="shared" si="16"/>
        <v>3.2203149382891191E-2</v>
      </c>
      <c r="J52" s="31">
        <f t="shared" si="1"/>
        <v>22571</v>
      </c>
      <c r="K52" s="34">
        <f t="shared" si="17"/>
        <v>1.067338156712536</v>
      </c>
      <c r="L52" s="58">
        <f t="shared" si="2"/>
        <v>-1424</v>
      </c>
    </row>
    <row r="53" spans="1:12" ht="15" x14ac:dyDescent="0.25">
      <c r="A53" s="10">
        <v>306</v>
      </c>
      <c r="B53" s="9" t="s">
        <v>51</v>
      </c>
      <c r="C53" s="30">
        <f>VLOOKUP(A53,Hoja1!$B$1:$K$125,10,0)</f>
        <v>5326</v>
      </c>
      <c r="D53" s="31">
        <v>3341</v>
      </c>
      <c r="E53" s="32">
        <f t="shared" si="15"/>
        <v>0.62730003755163355</v>
      </c>
      <c r="F53" s="33">
        <v>581</v>
      </c>
      <c r="G53" s="32">
        <f t="shared" si="0"/>
        <v>0.10908749530604581</v>
      </c>
      <c r="H53" s="33">
        <v>97</v>
      </c>
      <c r="I53" s="53">
        <f t="shared" si="16"/>
        <v>1.8212542245587684E-2</v>
      </c>
      <c r="J53" s="31">
        <f t="shared" si="1"/>
        <v>4019</v>
      </c>
      <c r="K53" s="34">
        <f t="shared" si="17"/>
        <v>0.75460007510326699</v>
      </c>
      <c r="L53" s="58">
        <f t="shared" si="2"/>
        <v>1307</v>
      </c>
    </row>
    <row r="54" spans="1:12" ht="15" x14ac:dyDescent="0.25">
      <c r="A54" s="10">
        <v>347</v>
      </c>
      <c r="B54" s="9" t="s">
        <v>52</v>
      </c>
      <c r="C54" s="30">
        <f>VLOOKUP(A54,Hoja1!$B$1:$K$125,10,0)</f>
        <v>5710</v>
      </c>
      <c r="D54" s="31">
        <v>4067</v>
      </c>
      <c r="E54" s="32">
        <f t="shared" si="15"/>
        <v>0.71225919439579688</v>
      </c>
      <c r="F54" s="33">
        <v>870</v>
      </c>
      <c r="G54" s="32">
        <f t="shared" si="0"/>
        <v>0.15236427320490367</v>
      </c>
      <c r="H54" s="33">
        <v>82</v>
      </c>
      <c r="I54" s="53">
        <f t="shared" si="16"/>
        <v>1.4360770577933449E-2</v>
      </c>
      <c r="J54" s="31">
        <f t="shared" si="1"/>
        <v>5019</v>
      </c>
      <c r="K54" s="34">
        <f t="shared" si="17"/>
        <v>0.87898423817863403</v>
      </c>
      <c r="L54" s="58">
        <f t="shared" si="2"/>
        <v>691</v>
      </c>
    </row>
    <row r="55" spans="1:12" ht="15" x14ac:dyDescent="0.25">
      <c r="A55" s="10">
        <v>411</v>
      </c>
      <c r="B55" s="9" t="s">
        <v>53</v>
      </c>
      <c r="C55" s="30">
        <f>VLOOKUP(A55,Hoja1!$B$1:$K$125,10,0)</f>
        <v>10106</v>
      </c>
      <c r="D55" s="31">
        <v>7496</v>
      </c>
      <c r="E55" s="32">
        <f t="shared" si="15"/>
        <v>0.74173758163467252</v>
      </c>
      <c r="F55" s="33">
        <v>1251</v>
      </c>
      <c r="G55" s="32">
        <f t="shared" si="0"/>
        <v>0.12378784880269147</v>
      </c>
      <c r="H55" s="33">
        <v>203</v>
      </c>
      <c r="I55" s="53">
        <f t="shared" si="16"/>
        <v>2.0087076983969918E-2</v>
      </c>
      <c r="J55" s="31">
        <f t="shared" si="1"/>
        <v>8950</v>
      </c>
      <c r="K55" s="34">
        <f t="shared" si="17"/>
        <v>0.88561250742133391</v>
      </c>
      <c r="L55" s="58">
        <f t="shared" si="2"/>
        <v>1156</v>
      </c>
    </row>
    <row r="56" spans="1:12" ht="15" x14ac:dyDescent="0.25">
      <c r="A56" s="10">
        <v>501</v>
      </c>
      <c r="B56" s="9" t="s">
        <v>54</v>
      </c>
      <c r="C56" s="30">
        <f>VLOOKUP(A56,Hoja1!$B$1:$K$125,10,0)</f>
        <v>3092</v>
      </c>
      <c r="D56" s="31">
        <v>1905</v>
      </c>
      <c r="E56" s="32">
        <f t="shared" si="15"/>
        <v>0.61610608020698576</v>
      </c>
      <c r="F56" s="33">
        <v>254</v>
      </c>
      <c r="G56" s="32">
        <f t="shared" si="0"/>
        <v>8.2147477360931434E-2</v>
      </c>
      <c r="H56" s="33">
        <v>62</v>
      </c>
      <c r="I56" s="53">
        <f t="shared" si="16"/>
        <v>2.0051746442432083E-2</v>
      </c>
      <c r="J56" s="31">
        <f t="shared" si="1"/>
        <v>2221</v>
      </c>
      <c r="K56" s="34">
        <f t="shared" si="17"/>
        <v>0.71830530401034931</v>
      </c>
      <c r="L56" s="58">
        <f t="shared" si="2"/>
        <v>871</v>
      </c>
    </row>
    <row r="57" spans="1:12" ht="15" x14ac:dyDescent="0.25">
      <c r="A57" s="10">
        <v>543</v>
      </c>
      <c r="B57" s="9" t="s">
        <v>55</v>
      </c>
      <c r="C57" s="30">
        <f>VLOOKUP(A57,Hoja1!$B$1:$K$125,10,0)</f>
        <v>7937</v>
      </c>
      <c r="D57" s="31">
        <v>6640</v>
      </c>
      <c r="E57" s="32">
        <f t="shared" si="15"/>
        <v>0.83658813153584477</v>
      </c>
      <c r="F57" s="33">
        <v>656</v>
      </c>
      <c r="G57" s="32">
        <f t="shared" si="0"/>
        <v>8.265087564570997E-2</v>
      </c>
      <c r="H57" s="33">
        <v>147</v>
      </c>
      <c r="I57" s="53">
        <f t="shared" si="16"/>
        <v>1.8520851707194155E-2</v>
      </c>
      <c r="J57" s="31">
        <f t="shared" si="1"/>
        <v>7443</v>
      </c>
      <c r="K57" s="34">
        <f t="shared" si="17"/>
        <v>0.93775985888874891</v>
      </c>
      <c r="L57" s="58">
        <f t="shared" si="2"/>
        <v>494</v>
      </c>
    </row>
    <row r="58" spans="1:12" ht="15" x14ac:dyDescent="0.25">
      <c r="A58" s="10">
        <v>628</v>
      </c>
      <c r="B58" s="9" t="s">
        <v>56</v>
      </c>
      <c r="C58" s="30">
        <f>VLOOKUP(A58,Hoja1!$B$1:$K$125,10,0)</f>
        <v>8801</v>
      </c>
      <c r="D58" s="31">
        <v>7354</v>
      </c>
      <c r="E58" s="32">
        <f t="shared" si="15"/>
        <v>0.83558686512896263</v>
      </c>
      <c r="F58" s="33">
        <v>965</v>
      </c>
      <c r="G58" s="32">
        <f t="shared" si="0"/>
        <v>0.10964663106465175</v>
      </c>
      <c r="H58" s="33">
        <v>161</v>
      </c>
      <c r="I58" s="53">
        <f t="shared" si="16"/>
        <v>1.8293375752755369E-2</v>
      </c>
      <c r="J58" s="31">
        <f t="shared" si="1"/>
        <v>8480</v>
      </c>
      <c r="K58" s="34">
        <f t="shared" si="17"/>
        <v>0.96352687194636977</v>
      </c>
      <c r="L58" s="58">
        <f t="shared" si="2"/>
        <v>321</v>
      </c>
    </row>
    <row r="59" spans="1:12" ht="15" x14ac:dyDescent="0.25">
      <c r="A59" s="10">
        <v>656</v>
      </c>
      <c r="B59" s="10" t="s">
        <v>57</v>
      </c>
      <c r="C59" s="30">
        <f>VLOOKUP(A59,Hoja1!$B$1:$K$125,10,0)</f>
        <v>14698</v>
      </c>
      <c r="D59" s="31">
        <v>6437</v>
      </c>
      <c r="E59" s="32">
        <f t="shared" si="15"/>
        <v>0.43795074159749625</v>
      </c>
      <c r="F59" s="33">
        <v>4349</v>
      </c>
      <c r="G59" s="32">
        <f t="shared" si="0"/>
        <v>0.29589059736018508</v>
      </c>
      <c r="H59" s="33">
        <v>311</v>
      </c>
      <c r="I59" s="53">
        <f t="shared" si="16"/>
        <v>2.1159341406994148E-2</v>
      </c>
      <c r="J59" s="31">
        <f t="shared" si="1"/>
        <v>11097</v>
      </c>
      <c r="K59" s="34">
        <f t="shared" si="17"/>
        <v>0.75500068036467549</v>
      </c>
      <c r="L59" s="58">
        <f t="shared" si="2"/>
        <v>3601</v>
      </c>
    </row>
    <row r="60" spans="1:12" ht="15" x14ac:dyDescent="0.25">
      <c r="A60" s="10">
        <v>761</v>
      </c>
      <c r="B60" s="9" t="s">
        <v>58</v>
      </c>
      <c r="C60" s="30">
        <f>VLOOKUP(A60,Hoja1!$B$1:$K$125,10,0)</f>
        <v>14688</v>
      </c>
      <c r="D60" s="31">
        <v>8048</v>
      </c>
      <c r="E60" s="32">
        <f t="shared" si="15"/>
        <v>0.54793028322440085</v>
      </c>
      <c r="F60" s="33">
        <v>2874</v>
      </c>
      <c r="G60" s="32">
        <f t="shared" si="0"/>
        <v>0.19566993464052287</v>
      </c>
      <c r="H60" s="33">
        <v>565</v>
      </c>
      <c r="I60" s="53">
        <f t="shared" si="16"/>
        <v>3.846677559912854E-2</v>
      </c>
      <c r="J60" s="31">
        <f t="shared" si="1"/>
        <v>11487</v>
      </c>
      <c r="K60" s="34">
        <f t="shared" si="17"/>
        <v>0.78206699346405228</v>
      </c>
      <c r="L60" s="58">
        <f t="shared" si="2"/>
        <v>3201</v>
      </c>
    </row>
    <row r="61" spans="1:12" ht="15" x14ac:dyDescent="0.25">
      <c r="A61" s="10">
        <v>842</v>
      </c>
      <c r="B61" s="9" t="s">
        <v>59</v>
      </c>
      <c r="C61" s="30">
        <f>VLOOKUP(A61,Hoja1!$B$1:$K$125,10,0)</f>
        <v>7084</v>
      </c>
      <c r="D61" s="31">
        <v>5813</v>
      </c>
      <c r="E61" s="32">
        <f t="shared" si="15"/>
        <v>0.82058159232072281</v>
      </c>
      <c r="F61" s="33">
        <v>519</v>
      </c>
      <c r="G61" s="32">
        <f t="shared" si="0"/>
        <v>7.3263692828910223E-2</v>
      </c>
      <c r="H61" s="33">
        <v>90</v>
      </c>
      <c r="I61" s="53">
        <f t="shared" si="16"/>
        <v>1.2704686617730096E-2</v>
      </c>
      <c r="J61" s="31">
        <f t="shared" si="1"/>
        <v>6422</v>
      </c>
      <c r="K61" s="34">
        <f t="shared" si="17"/>
        <v>0.90654997176736307</v>
      </c>
      <c r="L61" s="58">
        <f t="shared" si="2"/>
        <v>662</v>
      </c>
    </row>
    <row r="62" spans="1:12" x14ac:dyDescent="0.2">
      <c r="A62" s="11"/>
      <c r="B62" s="11" t="s">
        <v>60</v>
      </c>
      <c r="C62" s="35">
        <f>SUM(C63:C79)</f>
        <v>234994</v>
      </c>
      <c r="D62" s="36">
        <f>SUM(D63:D79)</f>
        <v>148027</v>
      </c>
      <c r="E62" s="55">
        <f>D62/C62</f>
        <v>0.62991821067771947</v>
      </c>
      <c r="F62" s="36">
        <f>SUM(F63:F79)</f>
        <v>75478</v>
      </c>
      <c r="G62" s="55">
        <f t="shared" si="0"/>
        <v>0.32119117934926</v>
      </c>
      <c r="H62" s="36">
        <f>SUM(H63:H79)</f>
        <v>4376</v>
      </c>
      <c r="I62" s="55">
        <f>H62/C62</f>
        <v>1.8621752044733056E-2</v>
      </c>
      <c r="J62" s="36">
        <f t="shared" si="1"/>
        <v>227881</v>
      </c>
      <c r="K62" s="42">
        <f>J62/C62</f>
        <v>0.96973114207171252</v>
      </c>
      <c r="L62" s="59">
        <f t="shared" si="2"/>
        <v>7113</v>
      </c>
    </row>
    <row r="63" spans="1:12" ht="15" x14ac:dyDescent="0.25">
      <c r="A63" s="10">
        <v>38</v>
      </c>
      <c r="B63" s="9" t="s">
        <v>61</v>
      </c>
      <c r="C63" s="30">
        <f>VLOOKUP(A63,Hoja1!$B$1:$K$125,10,0)</f>
        <v>11586</v>
      </c>
      <c r="D63" s="31">
        <v>9551</v>
      </c>
      <c r="E63" s="32">
        <f t="shared" ref="E63:E79" si="18">D63/C63</f>
        <v>0.82435698256516488</v>
      </c>
      <c r="F63" s="33">
        <v>869</v>
      </c>
      <c r="G63" s="32">
        <f t="shared" si="0"/>
        <v>7.5004315553253931E-2</v>
      </c>
      <c r="H63" s="33">
        <v>138</v>
      </c>
      <c r="I63" s="53">
        <f t="shared" ref="I63:I79" si="19">H63/C63</f>
        <v>1.1910926980838944E-2</v>
      </c>
      <c r="J63" s="31">
        <f t="shared" si="1"/>
        <v>10558</v>
      </c>
      <c r="K63" s="34">
        <f t="shared" ref="K63:K79" si="20">J63/C63</f>
        <v>0.91127222509925776</v>
      </c>
      <c r="L63" s="58">
        <f t="shared" si="2"/>
        <v>1028</v>
      </c>
    </row>
    <row r="64" spans="1:12" ht="15" x14ac:dyDescent="0.25">
      <c r="A64" s="10">
        <v>86</v>
      </c>
      <c r="B64" s="9" t="s">
        <v>62</v>
      </c>
      <c r="C64" s="30">
        <f>VLOOKUP(A64,Hoja1!$B$1:$K$125,10,0)</f>
        <v>5925</v>
      </c>
      <c r="D64" s="31">
        <v>3498</v>
      </c>
      <c r="E64" s="32">
        <f t="shared" si="18"/>
        <v>0.59037974683544303</v>
      </c>
      <c r="F64" s="33">
        <v>1066</v>
      </c>
      <c r="G64" s="32">
        <f t="shared" si="0"/>
        <v>0.17991561181434598</v>
      </c>
      <c r="H64" s="33">
        <v>78</v>
      </c>
      <c r="I64" s="53">
        <f t="shared" si="19"/>
        <v>1.3164556962025316E-2</v>
      </c>
      <c r="J64" s="31">
        <f t="shared" si="1"/>
        <v>4642</v>
      </c>
      <c r="K64" s="34">
        <f t="shared" si="20"/>
        <v>0.78345991561181438</v>
      </c>
      <c r="L64" s="58">
        <f t="shared" si="2"/>
        <v>1283</v>
      </c>
    </row>
    <row r="65" spans="1:12" ht="15" x14ac:dyDescent="0.25">
      <c r="A65" s="10">
        <v>107</v>
      </c>
      <c r="B65" s="9" t="s">
        <v>63</v>
      </c>
      <c r="C65" s="30">
        <f>VLOOKUP(A65,Hoja1!$B$1:$K$125,10,0)</f>
        <v>8135</v>
      </c>
      <c r="D65" s="31">
        <v>6465</v>
      </c>
      <c r="E65" s="32">
        <f t="shared" si="18"/>
        <v>0.79471419791026432</v>
      </c>
      <c r="F65" s="33">
        <v>739</v>
      </c>
      <c r="G65" s="32">
        <f t="shared" si="0"/>
        <v>9.0842040565457902E-2</v>
      </c>
      <c r="H65" s="33">
        <v>147</v>
      </c>
      <c r="I65" s="53">
        <f t="shared" si="19"/>
        <v>1.8070067609096498E-2</v>
      </c>
      <c r="J65" s="31">
        <f t="shared" si="1"/>
        <v>7351</v>
      </c>
      <c r="K65" s="34">
        <f t="shared" si="20"/>
        <v>0.90362630608481864</v>
      </c>
      <c r="L65" s="58">
        <f t="shared" si="2"/>
        <v>784</v>
      </c>
    </row>
    <row r="66" spans="1:12" ht="15" x14ac:dyDescent="0.25">
      <c r="A66" s="10">
        <v>134</v>
      </c>
      <c r="B66" s="9" t="s">
        <v>64</v>
      </c>
      <c r="C66" s="30">
        <f>VLOOKUP(A66,Hoja1!$B$1:$K$125,10,0)</f>
        <v>9321</v>
      </c>
      <c r="D66" s="31">
        <v>6495</v>
      </c>
      <c r="E66" s="32">
        <f t="shared" si="18"/>
        <v>0.69681364660444156</v>
      </c>
      <c r="F66" s="33">
        <v>729</v>
      </c>
      <c r="G66" s="32">
        <f t="shared" si="0"/>
        <v>7.8210492436433854E-2</v>
      </c>
      <c r="H66" s="33">
        <v>100</v>
      </c>
      <c r="I66" s="53">
        <f t="shared" si="19"/>
        <v>1.0728462611307799E-2</v>
      </c>
      <c r="J66" s="31">
        <f t="shared" si="1"/>
        <v>7324</v>
      </c>
      <c r="K66" s="34">
        <f t="shared" si="20"/>
        <v>0.78575260165218319</v>
      </c>
      <c r="L66" s="58">
        <f t="shared" si="2"/>
        <v>1997</v>
      </c>
    </row>
    <row r="67" spans="1:12" ht="15" x14ac:dyDescent="0.25">
      <c r="A67" s="10">
        <v>150</v>
      </c>
      <c r="B67" s="10" t="s">
        <v>65</v>
      </c>
      <c r="C67" s="30">
        <f>VLOOKUP(A67,Hoja1!$B$1:$K$125,10,0)</f>
        <v>3930</v>
      </c>
      <c r="D67" s="31">
        <v>1681</v>
      </c>
      <c r="E67" s="32">
        <f t="shared" si="18"/>
        <v>0.42773536895674302</v>
      </c>
      <c r="F67" s="33">
        <v>1530</v>
      </c>
      <c r="G67" s="32">
        <f t="shared" si="0"/>
        <v>0.38931297709923662</v>
      </c>
      <c r="H67" s="33">
        <v>169</v>
      </c>
      <c r="I67" s="53">
        <f t="shared" si="19"/>
        <v>4.3002544529262089E-2</v>
      </c>
      <c r="J67" s="31">
        <f t="shared" si="1"/>
        <v>3380</v>
      </c>
      <c r="K67" s="34">
        <f t="shared" si="20"/>
        <v>0.86005089058524176</v>
      </c>
      <c r="L67" s="58">
        <f t="shared" si="2"/>
        <v>550</v>
      </c>
    </row>
    <row r="68" spans="1:12" ht="15" x14ac:dyDescent="0.25">
      <c r="A68" s="10">
        <v>237</v>
      </c>
      <c r="B68" s="10" t="s">
        <v>66</v>
      </c>
      <c r="C68" s="30">
        <f>VLOOKUP(A68,Hoja1!$B$1:$K$125,10,0)</f>
        <v>17916</v>
      </c>
      <c r="D68" s="31">
        <v>6738</v>
      </c>
      <c r="E68" s="32">
        <f t="shared" si="18"/>
        <v>0.37608841259209647</v>
      </c>
      <c r="F68" s="33">
        <v>11058</v>
      </c>
      <c r="G68" s="32">
        <f t="shared" si="0"/>
        <v>0.61721366376423303</v>
      </c>
      <c r="H68" s="33">
        <v>231</v>
      </c>
      <c r="I68" s="53">
        <f t="shared" si="19"/>
        <v>1.289350301406564E-2</v>
      </c>
      <c r="J68" s="31">
        <f t="shared" si="1"/>
        <v>18027</v>
      </c>
      <c r="K68" s="34">
        <f t="shared" si="20"/>
        <v>1.0061955793703952</v>
      </c>
      <c r="L68" s="58">
        <f t="shared" si="2"/>
        <v>-111</v>
      </c>
    </row>
    <row r="69" spans="1:12" ht="15" x14ac:dyDescent="0.25">
      <c r="A69" s="10">
        <v>264</v>
      </c>
      <c r="B69" s="10" t="s">
        <v>67</v>
      </c>
      <c r="C69" s="30">
        <f>VLOOKUP(A69,Hoja1!$B$1:$K$125,10,0)</f>
        <v>10465</v>
      </c>
      <c r="D69" s="31">
        <v>2677</v>
      </c>
      <c r="E69" s="32">
        <f t="shared" si="18"/>
        <v>0.25580506450071666</v>
      </c>
      <c r="F69" s="33">
        <v>5801</v>
      </c>
      <c r="G69" s="32">
        <f t="shared" ref="G69:G132" si="21">F69/C69</f>
        <v>0.5543239369326326</v>
      </c>
      <c r="H69" s="33">
        <v>113</v>
      </c>
      <c r="I69" s="53">
        <f t="shared" si="19"/>
        <v>1.0797897754419493E-2</v>
      </c>
      <c r="J69" s="31">
        <f t="shared" ref="J69:J132" si="22">D69+F69+H69</f>
        <v>8591</v>
      </c>
      <c r="K69" s="34">
        <f t="shared" si="20"/>
        <v>0.82092689918776873</v>
      </c>
      <c r="L69" s="58">
        <f t="shared" ref="L69:L132" si="23">C69-J69</f>
        <v>1874</v>
      </c>
    </row>
    <row r="70" spans="1:12" ht="15" x14ac:dyDescent="0.25">
      <c r="A70" s="10">
        <v>310</v>
      </c>
      <c r="B70" s="13" t="s">
        <v>68</v>
      </c>
      <c r="C70" s="30">
        <f>VLOOKUP(A70,Hoja1!$B$1:$K$125,10,0)</f>
        <v>9696</v>
      </c>
      <c r="D70" s="31">
        <v>5218</v>
      </c>
      <c r="E70" s="32">
        <f t="shared" si="18"/>
        <v>0.53816006600660071</v>
      </c>
      <c r="F70" s="33">
        <v>2550</v>
      </c>
      <c r="G70" s="32">
        <f t="shared" si="21"/>
        <v>0.26299504950495051</v>
      </c>
      <c r="H70" s="33">
        <v>131</v>
      </c>
      <c r="I70" s="53">
        <f t="shared" si="19"/>
        <v>1.3510726072607261E-2</v>
      </c>
      <c r="J70" s="31">
        <f t="shared" si="22"/>
        <v>7899</v>
      </c>
      <c r="K70" s="34">
        <f t="shared" si="20"/>
        <v>0.81466584158415845</v>
      </c>
      <c r="L70" s="58">
        <f t="shared" si="23"/>
        <v>1797</v>
      </c>
    </row>
    <row r="71" spans="1:12" ht="15" x14ac:dyDescent="0.25">
      <c r="A71" s="10">
        <v>315</v>
      </c>
      <c r="B71" s="9" t="s">
        <v>69</v>
      </c>
      <c r="C71" s="30">
        <f>VLOOKUP(A71,Hoja1!$B$1:$K$125,10,0)</f>
        <v>6480</v>
      </c>
      <c r="D71" s="31">
        <v>4217</v>
      </c>
      <c r="E71" s="32">
        <f t="shared" si="18"/>
        <v>0.65077160493827158</v>
      </c>
      <c r="F71" s="33">
        <v>1320</v>
      </c>
      <c r="G71" s="32">
        <f t="shared" si="21"/>
        <v>0.20370370370370369</v>
      </c>
      <c r="H71" s="33">
        <v>75</v>
      </c>
      <c r="I71" s="53">
        <f t="shared" si="19"/>
        <v>1.1574074074074073E-2</v>
      </c>
      <c r="J71" s="31">
        <f t="shared" si="22"/>
        <v>5612</v>
      </c>
      <c r="K71" s="34">
        <f t="shared" si="20"/>
        <v>0.86604938271604937</v>
      </c>
      <c r="L71" s="58">
        <f t="shared" si="23"/>
        <v>868</v>
      </c>
    </row>
    <row r="72" spans="1:12" ht="15" x14ac:dyDescent="0.25">
      <c r="A72" s="10">
        <v>361</v>
      </c>
      <c r="B72" s="9" t="s">
        <v>70</v>
      </c>
      <c r="C72" s="30">
        <f>VLOOKUP(A72,Hoja1!$B$1:$K$125,10,0)</f>
        <v>26433</v>
      </c>
      <c r="D72" s="31">
        <v>19733</v>
      </c>
      <c r="E72" s="32">
        <f t="shared" si="18"/>
        <v>0.74652896001210611</v>
      </c>
      <c r="F72" s="33">
        <v>2559</v>
      </c>
      <c r="G72" s="32">
        <f t="shared" si="21"/>
        <v>9.6810804675973222E-2</v>
      </c>
      <c r="H72" s="33">
        <v>573</v>
      </c>
      <c r="I72" s="53">
        <f t="shared" si="19"/>
        <v>2.1677448643740778E-2</v>
      </c>
      <c r="J72" s="31">
        <f t="shared" si="22"/>
        <v>22865</v>
      </c>
      <c r="K72" s="34">
        <f t="shared" si="20"/>
        <v>0.86501721333182002</v>
      </c>
      <c r="L72" s="58">
        <f t="shared" si="23"/>
        <v>3568</v>
      </c>
    </row>
    <row r="73" spans="1:12" ht="15" x14ac:dyDescent="0.25">
      <c r="A73" s="10">
        <v>647</v>
      </c>
      <c r="B73" s="10" t="s">
        <v>71</v>
      </c>
      <c r="C73" s="30">
        <f>VLOOKUP(A73,Hoja1!$B$1:$K$125,10,0)</f>
        <v>7319</v>
      </c>
      <c r="D73" s="31">
        <v>4700</v>
      </c>
      <c r="E73" s="32">
        <f t="shared" si="18"/>
        <v>0.64216423008607737</v>
      </c>
      <c r="F73" s="33">
        <v>1407</v>
      </c>
      <c r="G73" s="32">
        <f t="shared" si="21"/>
        <v>0.19223937696406612</v>
      </c>
      <c r="H73" s="33">
        <v>142</v>
      </c>
      <c r="I73" s="53">
        <f t="shared" si="19"/>
        <v>1.9401557589834677E-2</v>
      </c>
      <c r="J73" s="31">
        <f t="shared" si="22"/>
        <v>6249</v>
      </c>
      <c r="K73" s="34">
        <f t="shared" si="20"/>
        <v>0.85380516463997813</v>
      </c>
      <c r="L73" s="58">
        <f t="shared" si="23"/>
        <v>1070</v>
      </c>
    </row>
    <row r="74" spans="1:12" ht="15" x14ac:dyDescent="0.25">
      <c r="A74" s="10">
        <v>658</v>
      </c>
      <c r="B74" s="13" t="s">
        <v>72</v>
      </c>
      <c r="C74" s="30">
        <f>VLOOKUP(A74,Hoja1!$B$1:$K$125,10,0)</f>
        <v>3535</v>
      </c>
      <c r="D74" s="31">
        <v>2112</v>
      </c>
      <c r="E74" s="32">
        <f t="shared" si="18"/>
        <v>0.59745403111739748</v>
      </c>
      <c r="F74" s="33">
        <v>1034</v>
      </c>
      <c r="G74" s="32">
        <f t="shared" si="21"/>
        <v>0.29250353606789248</v>
      </c>
      <c r="H74" s="33">
        <v>120</v>
      </c>
      <c r="I74" s="53">
        <f t="shared" si="19"/>
        <v>3.3946251768033946E-2</v>
      </c>
      <c r="J74" s="31">
        <f t="shared" si="22"/>
        <v>3266</v>
      </c>
      <c r="K74" s="34">
        <f t="shared" si="20"/>
        <v>0.92390381895332385</v>
      </c>
      <c r="L74" s="58">
        <f t="shared" si="23"/>
        <v>269</v>
      </c>
    </row>
    <row r="75" spans="1:12" ht="15" x14ac:dyDescent="0.25">
      <c r="A75" s="10">
        <v>664</v>
      </c>
      <c r="B75" s="10" t="s">
        <v>73</v>
      </c>
      <c r="C75" s="30">
        <f>VLOOKUP(A75,Hoja1!$B$1:$K$125,10,0)</f>
        <v>20784</v>
      </c>
      <c r="D75" s="31">
        <v>9599</v>
      </c>
      <c r="E75" s="32">
        <f t="shared" si="18"/>
        <v>0.4618456505003849</v>
      </c>
      <c r="F75" s="33">
        <v>12551</v>
      </c>
      <c r="G75" s="32">
        <f t="shared" si="21"/>
        <v>0.60387798306389529</v>
      </c>
      <c r="H75" s="33">
        <v>497</v>
      </c>
      <c r="I75" s="53">
        <f t="shared" si="19"/>
        <v>2.3912625096227869E-2</v>
      </c>
      <c r="J75" s="31">
        <f t="shared" si="22"/>
        <v>22647</v>
      </c>
      <c r="K75" s="34">
        <f t="shared" si="20"/>
        <v>1.0896362586605082</v>
      </c>
      <c r="L75" s="58">
        <f t="shared" si="23"/>
        <v>-1863</v>
      </c>
    </row>
    <row r="76" spans="1:12" ht="15" x14ac:dyDescent="0.25">
      <c r="A76" s="10">
        <v>686</v>
      </c>
      <c r="B76" s="12" t="s">
        <v>74</v>
      </c>
      <c r="C76" s="30">
        <f>VLOOKUP(A76,Hoja1!$B$1:$K$125,10,0)</f>
        <v>34488</v>
      </c>
      <c r="D76" s="31">
        <v>16546</v>
      </c>
      <c r="E76" s="32">
        <f t="shared" si="18"/>
        <v>0.47976107631639991</v>
      </c>
      <c r="F76" s="33">
        <v>15920</v>
      </c>
      <c r="G76" s="32">
        <f t="shared" si="21"/>
        <v>0.46160983530503363</v>
      </c>
      <c r="H76" s="33">
        <v>640</v>
      </c>
      <c r="I76" s="53">
        <f t="shared" si="19"/>
        <v>1.8557179308745071E-2</v>
      </c>
      <c r="J76" s="31">
        <f t="shared" si="22"/>
        <v>33106</v>
      </c>
      <c r="K76" s="34">
        <f t="shared" si="20"/>
        <v>0.95992809093017861</v>
      </c>
      <c r="L76" s="58">
        <f t="shared" si="23"/>
        <v>1382</v>
      </c>
    </row>
    <row r="77" spans="1:12" ht="15" x14ac:dyDescent="0.25">
      <c r="A77" s="10">
        <v>819</v>
      </c>
      <c r="B77" s="9" t="s">
        <v>75</v>
      </c>
      <c r="C77" s="30">
        <f>VLOOKUP(A77,Hoja1!$B$1:$K$125,10,0)</f>
        <v>5113</v>
      </c>
      <c r="D77" s="31">
        <v>4334</v>
      </c>
      <c r="E77" s="32">
        <f t="shared" si="18"/>
        <v>0.84764326227263842</v>
      </c>
      <c r="F77" s="33">
        <v>1317</v>
      </c>
      <c r="G77" s="32">
        <f t="shared" si="21"/>
        <v>0.25757872090749073</v>
      </c>
      <c r="H77" s="33">
        <v>90</v>
      </c>
      <c r="I77" s="53">
        <f t="shared" si="19"/>
        <v>1.7602190494817132E-2</v>
      </c>
      <c r="J77" s="31">
        <f t="shared" si="22"/>
        <v>5741</v>
      </c>
      <c r="K77" s="34">
        <f t="shared" si="20"/>
        <v>1.1228241736749462</v>
      </c>
      <c r="L77" s="58">
        <f t="shared" si="23"/>
        <v>-628</v>
      </c>
    </row>
    <row r="78" spans="1:12" ht="15" x14ac:dyDescent="0.25">
      <c r="A78" s="10">
        <v>854</v>
      </c>
      <c r="B78" s="9" t="s">
        <v>76</v>
      </c>
      <c r="C78" s="30">
        <f>VLOOKUP(A78,Hoja1!$B$1:$K$125,10,0)</f>
        <v>13651</v>
      </c>
      <c r="D78" s="31">
        <v>13686</v>
      </c>
      <c r="E78" s="32">
        <f t="shared" si="18"/>
        <v>1.0025639147315215</v>
      </c>
      <c r="F78" s="33">
        <v>1319</v>
      </c>
      <c r="G78" s="32">
        <f t="shared" si="21"/>
        <v>9.6622958025053107E-2</v>
      </c>
      <c r="H78" s="33">
        <v>193</v>
      </c>
      <c r="I78" s="53">
        <f t="shared" si="19"/>
        <v>1.4138158376675701E-2</v>
      </c>
      <c r="J78" s="31">
        <f t="shared" si="22"/>
        <v>15198</v>
      </c>
      <c r="K78" s="34">
        <f t="shared" si="20"/>
        <v>1.1133250311332503</v>
      </c>
      <c r="L78" s="58">
        <f t="shared" si="23"/>
        <v>-1547</v>
      </c>
    </row>
    <row r="79" spans="1:12" ht="15" x14ac:dyDescent="0.25">
      <c r="A79" s="10">
        <v>887</v>
      </c>
      <c r="B79" s="9" t="s">
        <v>77</v>
      </c>
      <c r="C79" s="30">
        <f>VLOOKUP(A79,Hoja1!$B$1:$K$125,10,0)</f>
        <v>40217</v>
      </c>
      <c r="D79" s="31">
        <v>30777</v>
      </c>
      <c r="E79" s="32">
        <f t="shared" si="18"/>
        <v>0.76527339184921794</v>
      </c>
      <c r="F79" s="33">
        <v>13709</v>
      </c>
      <c r="G79" s="32">
        <f t="shared" si="21"/>
        <v>0.34087574906134221</v>
      </c>
      <c r="H79" s="33">
        <v>939</v>
      </c>
      <c r="I79" s="53">
        <f t="shared" si="19"/>
        <v>2.3348335281100033E-2</v>
      </c>
      <c r="J79" s="31">
        <f t="shared" si="22"/>
        <v>45425</v>
      </c>
      <c r="K79" s="34">
        <f t="shared" si="20"/>
        <v>1.1294974761916603</v>
      </c>
      <c r="L79" s="58">
        <f t="shared" si="23"/>
        <v>-5208</v>
      </c>
    </row>
    <row r="80" spans="1:12" x14ac:dyDescent="0.2">
      <c r="A80" s="11"/>
      <c r="B80" s="11" t="s">
        <v>78</v>
      </c>
      <c r="C80" s="35">
        <f>SUM(C81:C103)</f>
        <v>643212</v>
      </c>
      <c r="D80" s="36">
        <f>SUM(D81:D103)</f>
        <v>241740</v>
      </c>
      <c r="E80" s="55">
        <f>D80/C80</f>
        <v>0.37583254043767839</v>
      </c>
      <c r="F80" s="36">
        <f>SUM(F81:F103)</f>
        <v>286034</v>
      </c>
      <c r="G80" s="55">
        <f t="shared" si="21"/>
        <v>0.44469630541718747</v>
      </c>
      <c r="H80" s="36">
        <f>SUM(H81:H103)</f>
        <v>10236</v>
      </c>
      <c r="I80" s="55">
        <f>H80/C80</f>
        <v>1.5913882203690229E-2</v>
      </c>
      <c r="J80" s="36">
        <f t="shared" si="22"/>
        <v>538010</v>
      </c>
      <c r="K80" s="42">
        <f>J80/C80</f>
        <v>0.83644272805855613</v>
      </c>
      <c r="L80" s="59">
        <f t="shared" si="23"/>
        <v>105202</v>
      </c>
    </row>
    <row r="81" spans="1:12" ht="15" x14ac:dyDescent="0.25">
      <c r="A81" s="10">
        <v>2</v>
      </c>
      <c r="B81" s="9" t="s">
        <v>79</v>
      </c>
      <c r="C81" s="30">
        <f>VLOOKUP(A81,Hoja1!$B$1:$K$125,10,0)</f>
        <v>20942</v>
      </c>
      <c r="D81" s="31">
        <v>14209</v>
      </c>
      <c r="E81" s="32">
        <f t="shared" ref="E81:E103" si="24">D81/C81</f>
        <v>0.67849298061312191</v>
      </c>
      <c r="F81" s="33">
        <v>2552</v>
      </c>
      <c r="G81" s="32">
        <f t="shared" si="21"/>
        <v>0.12186037627733741</v>
      </c>
      <c r="H81" s="33">
        <v>505</v>
      </c>
      <c r="I81" s="53">
        <f t="shared" ref="I81:I103" si="25">H81/C81</f>
        <v>2.4114220227294432E-2</v>
      </c>
      <c r="J81" s="31">
        <f t="shared" si="22"/>
        <v>17266</v>
      </c>
      <c r="K81" s="34">
        <f t="shared" ref="K81:K103" si="26">J81/C81</f>
        <v>0.82446757711775376</v>
      </c>
      <c r="L81" s="58">
        <f t="shared" si="23"/>
        <v>3676</v>
      </c>
    </row>
    <row r="82" spans="1:12" ht="15" x14ac:dyDescent="0.25">
      <c r="A82" s="10">
        <v>21</v>
      </c>
      <c r="B82" s="9" t="s">
        <v>80</v>
      </c>
      <c r="C82" s="30">
        <f>VLOOKUP(A82,Hoja1!$B$1:$K$125,10,0)</f>
        <v>4674</v>
      </c>
      <c r="D82" s="31">
        <v>2987</v>
      </c>
      <c r="E82" s="32">
        <f t="shared" si="24"/>
        <v>0.63906718014548569</v>
      </c>
      <c r="F82" s="33">
        <v>663</v>
      </c>
      <c r="G82" s="32">
        <f t="shared" si="21"/>
        <v>0.14184852374839538</v>
      </c>
      <c r="H82" s="33">
        <v>48</v>
      </c>
      <c r="I82" s="53">
        <f t="shared" si="25"/>
        <v>1.0269576379974325E-2</v>
      </c>
      <c r="J82" s="31">
        <f t="shared" si="22"/>
        <v>3698</v>
      </c>
      <c r="K82" s="34">
        <f t="shared" si="26"/>
        <v>0.79118528027385537</v>
      </c>
      <c r="L82" s="58">
        <f t="shared" si="23"/>
        <v>976</v>
      </c>
    </row>
    <row r="83" spans="1:12" ht="15" x14ac:dyDescent="0.25">
      <c r="A83" s="10">
        <v>55</v>
      </c>
      <c r="B83" s="9" t="s">
        <v>81</v>
      </c>
      <c r="C83" s="30">
        <f>VLOOKUP(A83,Hoja1!$B$1:$K$125,10,0)</f>
        <v>8238</v>
      </c>
      <c r="D83" s="31">
        <v>6900</v>
      </c>
      <c r="E83" s="32">
        <f t="shared" si="24"/>
        <v>0.83758193736343778</v>
      </c>
      <c r="F83" s="33">
        <v>730</v>
      </c>
      <c r="G83" s="32">
        <f t="shared" si="21"/>
        <v>8.8613741199320223E-2</v>
      </c>
      <c r="H83" s="33">
        <v>182</v>
      </c>
      <c r="I83" s="53">
        <f t="shared" si="25"/>
        <v>2.2092740956542851E-2</v>
      </c>
      <c r="J83" s="31">
        <f t="shared" si="22"/>
        <v>7812</v>
      </c>
      <c r="K83" s="34">
        <f t="shared" si="26"/>
        <v>0.94828841951930076</v>
      </c>
      <c r="L83" s="58">
        <f t="shared" si="23"/>
        <v>426</v>
      </c>
    </row>
    <row r="84" spans="1:12" ht="15" x14ac:dyDescent="0.25">
      <c r="A84" s="10">
        <v>148</v>
      </c>
      <c r="B84" s="14" t="s">
        <v>82</v>
      </c>
      <c r="C84" s="30">
        <f>VLOOKUP(A84,Hoja1!$B$1:$K$125,10,0)</f>
        <v>55464</v>
      </c>
      <c r="D84" s="31">
        <v>14027</v>
      </c>
      <c r="E84" s="32">
        <f t="shared" si="24"/>
        <v>0.25290278378768211</v>
      </c>
      <c r="F84" s="33">
        <v>20625</v>
      </c>
      <c r="G84" s="32">
        <f t="shared" si="21"/>
        <v>0.37186282994374731</v>
      </c>
      <c r="H84" s="33">
        <v>851</v>
      </c>
      <c r="I84" s="53">
        <f t="shared" si="25"/>
        <v>1.5343285734891101E-2</v>
      </c>
      <c r="J84" s="31">
        <f t="shared" si="22"/>
        <v>35503</v>
      </c>
      <c r="K84" s="34">
        <f t="shared" si="26"/>
        <v>0.64010889946632055</v>
      </c>
      <c r="L84" s="58">
        <f t="shared" si="23"/>
        <v>19961</v>
      </c>
    </row>
    <row r="85" spans="1:12" ht="15" x14ac:dyDescent="0.25">
      <c r="A85" s="10">
        <v>197</v>
      </c>
      <c r="B85" s="9" t="s">
        <v>83</v>
      </c>
      <c r="C85" s="30">
        <f>VLOOKUP(A85,Hoja1!$B$1:$K$125,10,0)</f>
        <v>16434</v>
      </c>
      <c r="D85" s="31">
        <v>10946</v>
      </c>
      <c r="E85" s="32">
        <f t="shared" si="24"/>
        <v>0.66605817208226847</v>
      </c>
      <c r="F85" s="33">
        <v>2539</v>
      </c>
      <c r="G85" s="32">
        <f t="shared" si="21"/>
        <v>0.15449677497870268</v>
      </c>
      <c r="H85" s="33">
        <v>277</v>
      </c>
      <c r="I85" s="53">
        <f t="shared" si="25"/>
        <v>1.6855299987830107E-2</v>
      </c>
      <c r="J85" s="31">
        <f t="shared" si="22"/>
        <v>13762</v>
      </c>
      <c r="K85" s="34">
        <f t="shared" si="26"/>
        <v>0.83741024704880129</v>
      </c>
      <c r="L85" s="58">
        <f t="shared" si="23"/>
        <v>2672</v>
      </c>
    </row>
    <row r="86" spans="1:12" ht="15" x14ac:dyDescent="0.25">
      <c r="A86" s="10">
        <v>206</v>
      </c>
      <c r="B86" s="10" t="s">
        <v>84</v>
      </c>
      <c r="C86" s="30">
        <f>VLOOKUP(A86,Hoja1!$B$1:$K$125,10,0)</f>
        <v>4919</v>
      </c>
      <c r="D86" s="31">
        <v>3103</v>
      </c>
      <c r="E86" s="32">
        <f t="shared" si="24"/>
        <v>0.63081927220979872</v>
      </c>
      <c r="F86" s="33">
        <v>673</v>
      </c>
      <c r="G86" s="32">
        <f t="shared" si="21"/>
        <v>0.13681642610286643</v>
      </c>
      <c r="H86" s="33">
        <v>65</v>
      </c>
      <c r="I86" s="53">
        <f t="shared" si="25"/>
        <v>1.321406789997967E-2</v>
      </c>
      <c r="J86" s="31">
        <f t="shared" si="22"/>
        <v>3841</v>
      </c>
      <c r="K86" s="34">
        <f t="shared" si="26"/>
        <v>0.78084976621264479</v>
      </c>
      <c r="L86" s="58">
        <f t="shared" si="23"/>
        <v>1078</v>
      </c>
    </row>
    <row r="87" spans="1:12" ht="15" x14ac:dyDescent="0.25">
      <c r="A87" s="10">
        <v>313</v>
      </c>
      <c r="B87" s="9" t="s">
        <v>85</v>
      </c>
      <c r="C87" s="30">
        <f>VLOOKUP(A87,Hoja1!$B$1:$K$125,10,0)</f>
        <v>11225</v>
      </c>
      <c r="D87" s="31">
        <v>6902</v>
      </c>
      <c r="E87" s="32">
        <f t="shared" si="24"/>
        <v>0.61487750556792875</v>
      </c>
      <c r="F87" s="33">
        <v>1449</v>
      </c>
      <c r="G87" s="32">
        <f t="shared" si="21"/>
        <v>0.129086859688196</v>
      </c>
      <c r="H87" s="33">
        <v>209</v>
      </c>
      <c r="I87" s="53">
        <f t="shared" si="25"/>
        <v>1.8619153674832963E-2</v>
      </c>
      <c r="J87" s="31">
        <f t="shared" si="22"/>
        <v>8560</v>
      </c>
      <c r="K87" s="34">
        <f t="shared" si="26"/>
        <v>0.76258351893095766</v>
      </c>
      <c r="L87" s="58">
        <f t="shared" si="23"/>
        <v>2665</v>
      </c>
    </row>
    <row r="88" spans="1:12" ht="15" x14ac:dyDescent="0.25">
      <c r="A88" s="10">
        <v>318</v>
      </c>
      <c r="B88" s="9" t="s">
        <v>86</v>
      </c>
      <c r="C88" s="30">
        <f>VLOOKUP(A88,Hoja1!$B$1:$K$125,10,0)</f>
        <v>50992</v>
      </c>
      <c r="D88" s="31">
        <v>12155</v>
      </c>
      <c r="E88" s="32">
        <f t="shared" si="24"/>
        <v>0.23837072481957955</v>
      </c>
      <c r="F88" s="33">
        <v>19671</v>
      </c>
      <c r="G88" s="32">
        <f t="shared" si="21"/>
        <v>0.38576639472858487</v>
      </c>
      <c r="H88" s="33">
        <v>448</v>
      </c>
      <c r="I88" s="53">
        <f t="shared" si="25"/>
        <v>8.7856918732350173E-3</v>
      </c>
      <c r="J88" s="31">
        <f t="shared" si="22"/>
        <v>32274</v>
      </c>
      <c r="K88" s="34">
        <f t="shared" si="26"/>
        <v>0.63292281142139939</v>
      </c>
      <c r="L88" s="58">
        <f t="shared" si="23"/>
        <v>18718</v>
      </c>
    </row>
    <row r="89" spans="1:12" ht="15" x14ac:dyDescent="0.25">
      <c r="A89" s="10">
        <v>321</v>
      </c>
      <c r="B89" s="9" t="s">
        <v>87</v>
      </c>
      <c r="C89" s="30">
        <f>VLOOKUP(A89,Hoja1!$B$1:$K$125,10,0)</f>
        <v>7807</v>
      </c>
      <c r="D89" s="31">
        <v>2703</v>
      </c>
      <c r="E89" s="32">
        <f t="shared" si="24"/>
        <v>0.34622774433200976</v>
      </c>
      <c r="F89" s="33">
        <v>2387</v>
      </c>
      <c r="G89" s="32">
        <f t="shared" si="21"/>
        <v>0.30575124887921096</v>
      </c>
      <c r="H89" s="33">
        <v>95</v>
      </c>
      <c r="I89" s="53">
        <f t="shared" si="25"/>
        <v>1.216856667093634E-2</v>
      </c>
      <c r="J89" s="31">
        <f t="shared" si="22"/>
        <v>5185</v>
      </c>
      <c r="K89" s="34">
        <f t="shared" si="26"/>
        <v>0.66414755988215701</v>
      </c>
      <c r="L89" s="58">
        <f t="shared" si="23"/>
        <v>2622</v>
      </c>
    </row>
    <row r="90" spans="1:12" ht="15" x14ac:dyDescent="0.25">
      <c r="A90" s="10">
        <v>376</v>
      </c>
      <c r="B90" s="9" t="s">
        <v>88</v>
      </c>
      <c r="C90" s="30">
        <f>VLOOKUP(A90,Hoja1!$B$1:$K$125,10,0)</f>
        <v>60018</v>
      </c>
      <c r="D90" s="31">
        <v>10815</v>
      </c>
      <c r="E90" s="32">
        <f t="shared" si="24"/>
        <v>0.18019594121763471</v>
      </c>
      <c r="F90" s="33">
        <v>47176</v>
      </c>
      <c r="G90" s="32">
        <f t="shared" si="21"/>
        <v>0.78603085740944378</v>
      </c>
      <c r="H90" s="33">
        <v>822</v>
      </c>
      <c r="I90" s="53">
        <f t="shared" si="25"/>
        <v>1.369589123263021E-2</v>
      </c>
      <c r="J90" s="31">
        <f t="shared" si="22"/>
        <v>58813</v>
      </c>
      <c r="K90" s="34">
        <f t="shared" si="26"/>
        <v>0.97992268985970876</v>
      </c>
      <c r="L90" s="58">
        <f t="shared" si="23"/>
        <v>1205</v>
      </c>
    </row>
    <row r="91" spans="1:12" ht="15" x14ac:dyDescent="0.25">
      <c r="A91" s="10">
        <v>400</v>
      </c>
      <c r="B91" s="10" t="s">
        <v>89</v>
      </c>
      <c r="C91" s="30">
        <f>VLOOKUP(A91,Hoja1!$B$1:$K$125,10,0)</f>
        <v>20405</v>
      </c>
      <c r="D91" s="31">
        <v>8933</v>
      </c>
      <c r="E91" s="32">
        <f t="shared" si="24"/>
        <v>0.43778485665278116</v>
      </c>
      <c r="F91" s="33">
        <v>9372</v>
      </c>
      <c r="G91" s="32">
        <f t="shared" si="21"/>
        <v>0.45929919137466307</v>
      </c>
      <c r="H91" s="33">
        <v>247</v>
      </c>
      <c r="I91" s="53">
        <f t="shared" si="25"/>
        <v>1.2104876255819652E-2</v>
      </c>
      <c r="J91" s="31">
        <f t="shared" si="22"/>
        <v>18552</v>
      </c>
      <c r="K91" s="34">
        <f t="shared" si="26"/>
        <v>0.90918892428326392</v>
      </c>
      <c r="L91" s="58">
        <f t="shared" si="23"/>
        <v>1853</v>
      </c>
    </row>
    <row r="92" spans="1:12" ht="15" x14ac:dyDescent="0.25">
      <c r="A92" s="10">
        <v>440</v>
      </c>
      <c r="B92" s="9" t="s">
        <v>90</v>
      </c>
      <c r="C92" s="30">
        <f>VLOOKUP(A92,Hoja1!$B$1:$K$125,10,0)</f>
        <v>60268</v>
      </c>
      <c r="D92" s="31">
        <v>16247</v>
      </c>
      <c r="E92" s="32">
        <f t="shared" si="24"/>
        <v>0.26957921284927322</v>
      </c>
      <c r="F92" s="33">
        <v>27222</v>
      </c>
      <c r="G92" s="32">
        <f t="shared" si="21"/>
        <v>0.4516824849007765</v>
      </c>
      <c r="H92" s="33">
        <v>1019</v>
      </c>
      <c r="I92" s="53">
        <f t="shared" si="25"/>
        <v>1.6907811774075795E-2</v>
      </c>
      <c r="J92" s="31">
        <f t="shared" si="22"/>
        <v>44488</v>
      </c>
      <c r="K92" s="34">
        <f t="shared" si="26"/>
        <v>0.73816950952412552</v>
      </c>
      <c r="L92" s="58">
        <f t="shared" si="23"/>
        <v>15780</v>
      </c>
    </row>
    <row r="93" spans="1:12" ht="15" x14ac:dyDescent="0.25">
      <c r="A93" s="10">
        <v>483</v>
      </c>
      <c r="B93" s="9" t="s">
        <v>91</v>
      </c>
      <c r="C93" s="30">
        <f>VLOOKUP(A93,Hoja1!$B$1:$K$125,10,0)</f>
        <v>10820</v>
      </c>
      <c r="D93" s="31">
        <v>9014</v>
      </c>
      <c r="E93" s="32">
        <f t="shared" si="24"/>
        <v>0.833086876155268</v>
      </c>
      <c r="F93" s="33">
        <v>906</v>
      </c>
      <c r="G93" s="32">
        <f t="shared" si="21"/>
        <v>8.3733826247689463E-2</v>
      </c>
      <c r="H93" s="33">
        <v>145</v>
      </c>
      <c r="I93" s="53">
        <f t="shared" si="25"/>
        <v>1.3401109057301294E-2</v>
      </c>
      <c r="J93" s="31">
        <f t="shared" si="22"/>
        <v>10065</v>
      </c>
      <c r="K93" s="34">
        <f t="shared" si="26"/>
        <v>0.93022181146025873</v>
      </c>
      <c r="L93" s="58">
        <f t="shared" si="23"/>
        <v>755</v>
      </c>
    </row>
    <row r="94" spans="1:12" ht="15" x14ac:dyDescent="0.25">
      <c r="A94" s="10">
        <v>541</v>
      </c>
      <c r="B94" s="10" t="s">
        <v>92</v>
      </c>
      <c r="C94" s="30">
        <f>VLOOKUP(A94,Hoja1!$B$1:$K$125,10,0)</f>
        <v>20002</v>
      </c>
      <c r="D94" s="31">
        <v>11328</v>
      </c>
      <c r="E94" s="32">
        <f t="shared" si="24"/>
        <v>0.56634336566343368</v>
      </c>
      <c r="F94" s="33">
        <v>4604</v>
      </c>
      <c r="G94" s="32">
        <f t="shared" si="21"/>
        <v>0.23017698230176983</v>
      </c>
      <c r="H94" s="33">
        <v>323</v>
      </c>
      <c r="I94" s="53">
        <f t="shared" si="25"/>
        <v>1.6148385161483852E-2</v>
      </c>
      <c r="J94" s="31">
        <f t="shared" si="22"/>
        <v>16255</v>
      </c>
      <c r="K94" s="34">
        <f t="shared" si="26"/>
        <v>0.8126687331266873</v>
      </c>
      <c r="L94" s="58">
        <f t="shared" si="23"/>
        <v>3747</v>
      </c>
    </row>
    <row r="95" spans="1:12" ht="15" x14ac:dyDescent="0.25">
      <c r="A95" s="10">
        <v>607</v>
      </c>
      <c r="B95" s="9" t="s">
        <v>93</v>
      </c>
      <c r="C95" s="30">
        <f>VLOOKUP(A95,Hoja1!$B$1:$K$125,10,0)</f>
        <v>21833</v>
      </c>
      <c r="D95" s="31">
        <v>4100</v>
      </c>
      <c r="E95" s="32">
        <f t="shared" si="24"/>
        <v>0.18778912655155042</v>
      </c>
      <c r="F95" s="33">
        <v>7357</v>
      </c>
      <c r="G95" s="32">
        <f t="shared" si="21"/>
        <v>0.33696697659506253</v>
      </c>
      <c r="H95" s="33">
        <v>190</v>
      </c>
      <c r="I95" s="53">
        <f t="shared" si="25"/>
        <v>8.7024229377547745E-3</v>
      </c>
      <c r="J95" s="31">
        <f t="shared" si="22"/>
        <v>11647</v>
      </c>
      <c r="K95" s="34">
        <f t="shared" si="26"/>
        <v>0.53345852608436772</v>
      </c>
      <c r="L95" s="58">
        <f t="shared" si="23"/>
        <v>10186</v>
      </c>
    </row>
    <row r="96" spans="1:12" ht="15" x14ac:dyDescent="0.25">
      <c r="A96" s="10">
        <v>615</v>
      </c>
      <c r="B96" s="9" t="s">
        <v>94</v>
      </c>
      <c r="C96" s="30">
        <f>VLOOKUP(A96,Hoja1!$B$1:$K$125,10,0)</f>
        <v>125195</v>
      </c>
      <c r="D96" s="31">
        <v>19022</v>
      </c>
      <c r="E96" s="32">
        <f t="shared" si="24"/>
        <v>0.15193897519869004</v>
      </c>
      <c r="F96" s="33">
        <v>111035</v>
      </c>
      <c r="G96" s="32">
        <f t="shared" si="21"/>
        <v>0.88689644155118019</v>
      </c>
      <c r="H96" s="33">
        <v>2408</v>
      </c>
      <c r="I96" s="53">
        <f t="shared" si="25"/>
        <v>1.9233994967850155E-2</v>
      </c>
      <c r="J96" s="31">
        <f t="shared" si="22"/>
        <v>132465</v>
      </c>
      <c r="K96" s="34">
        <f t="shared" si="26"/>
        <v>1.0580694117177203</v>
      </c>
      <c r="L96" s="58">
        <f t="shared" si="23"/>
        <v>-7270</v>
      </c>
    </row>
    <row r="97" spans="1:12" ht="15" x14ac:dyDescent="0.25">
      <c r="A97" s="10">
        <v>649</v>
      </c>
      <c r="B97" s="9" t="s">
        <v>95</v>
      </c>
      <c r="C97" s="30">
        <f>VLOOKUP(A97,Hoja1!$B$1:$K$125,10,0)</f>
        <v>17394</v>
      </c>
      <c r="D97" s="31">
        <v>9953</v>
      </c>
      <c r="E97" s="32">
        <f t="shared" si="24"/>
        <v>0.57220880763481663</v>
      </c>
      <c r="F97" s="33">
        <v>2652</v>
      </c>
      <c r="G97" s="32">
        <f t="shared" si="21"/>
        <v>0.15246636771300448</v>
      </c>
      <c r="H97" s="33">
        <v>250</v>
      </c>
      <c r="I97" s="53">
        <f t="shared" si="25"/>
        <v>1.4372772220305852E-2</v>
      </c>
      <c r="J97" s="31">
        <f t="shared" si="22"/>
        <v>12855</v>
      </c>
      <c r="K97" s="34">
        <f t="shared" si="26"/>
        <v>0.73904794756812697</v>
      </c>
      <c r="L97" s="58">
        <f t="shared" si="23"/>
        <v>4539</v>
      </c>
    </row>
    <row r="98" spans="1:12" ht="15" x14ac:dyDescent="0.25">
      <c r="A98" s="10">
        <v>652</v>
      </c>
      <c r="B98" s="9" t="s">
        <v>96</v>
      </c>
      <c r="C98" s="30">
        <f>VLOOKUP(A98,Hoja1!$B$1:$K$125,10,0)</f>
        <v>5698</v>
      </c>
      <c r="D98" s="31">
        <v>5059</v>
      </c>
      <c r="E98" s="32">
        <f t="shared" si="24"/>
        <v>0.88785538785538787</v>
      </c>
      <c r="F98" s="33">
        <v>518</v>
      </c>
      <c r="G98" s="32">
        <f t="shared" si="21"/>
        <v>9.0909090909090912E-2</v>
      </c>
      <c r="H98" s="33">
        <v>85</v>
      </c>
      <c r="I98" s="53">
        <f t="shared" si="25"/>
        <v>1.4917514917514918E-2</v>
      </c>
      <c r="J98" s="31">
        <f t="shared" si="22"/>
        <v>5662</v>
      </c>
      <c r="K98" s="34">
        <f t="shared" si="26"/>
        <v>0.99368199368199372</v>
      </c>
      <c r="L98" s="58">
        <f t="shared" si="23"/>
        <v>36</v>
      </c>
    </row>
    <row r="99" spans="1:12" ht="15" x14ac:dyDescent="0.25">
      <c r="A99" s="10">
        <v>660</v>
      </c>
      <c r="B99" s="9" t="s">
        <v>97</v>
      </c>
      <c r="C99" s="30">
        <f>VLOOKUP(A99,Hoja1!$B$1:$K$125,10,0)</f>
        <v>13064</v>
      </c>
      <c r="D99" s="31">
        <v>9808</v>
      </c>
      <c r="E99" s="32">
        <f t="shared" si="24"/>
        <v>0.7507654623392529</v>
      </c>
      <c r="F99" s="33">
        <v>3286</v>
      </c>
      <c r="G99" s="32">
        <f t="shared" si="21"/>
        <v>0.2515309246785058</v>
      </c>
      <c r="H99" s="33">
        <v>216</v>
      </c>
      <c r="I99" s="53">
        <f t="shared" si="25"/>
        <v>1.653398652786283E-2</v>
      </c>
      <c r="J99" s="31">
        <f t="shared" si="22"/>
        <v>13310</v>
      </c>
      <c r="K99" s="34">
        <f t="shared" si="26"/>
        <v>1.0188303735456214</v>
      </c>
      <c r="L99" s="58">
        <f t="shared" si="23"/>
        <v>-246</v>
      </c>
    </row>
    <row r="100" spans="1:12" ht="15" x14ac:dyDescent="0.25">
      <c r="A100" s="10">
        <v>667</v>
      </c>
      <c r="B100" s="9" t="s">
        <v>98</v>
      </c>
      <c r="C100" s="30">
        <f>VLOOKUP(A100,Hoja1!$B$1:$K$125,10,0)</f>
        <v>15881</v>
      </c>
      <c r="D100" s="31">
        <v>9501</v>
      </c>
      <c r="E100" s="32">
        <f t="shared" si="24"/>
        <v>0.59826207417668908</v>
      </c>
      <c r="F100" s="33">
        <v>3074</v>
      </c>
      <c r="G100" s="32">
        <f t="shared" si="21"/>
        <v>0.19356463698759524</v>
      </c>
      <c r="H100" s="33">
        <v>259</v>
      </c>
      <c r="I100" s="53">
        <f t="shared" si="25"/>
        <v>1.6308796675272338E-2</v>
      </c>
      <c r="J100" s="31">
        <f t="shared" si="22"/>
        <v>12834</v>
      </c>
      <c r="K100" s="34">
        <f t="shared" si="26"/>
        <v>0.80813550783955668</v>
      </c>
      <c r="L100" s="58">
        <f t="shared" si="23"/>
        <v>3047</v>
      </c>
    </row>
    <row r="101" spans="1:12" ht="15" x14ac:dyDescent="0.25">
      <c r="A101" s="10">
        <v>674</v>
      </c>
      <c r="B101" s="9" t="s">
        <v>99</v>
      </c>
      <c r="C101" s="30">
        <f>VLOOKUP(A101,Hoja1!$B$1:$K$125,10,0)</f>
        <v>21758</v>
      </c>
      <c r="D101" s="31">
        <v>13514</v>
      </c>
      <c r="E101" s="32">
        <f t="shared" si="24"/>
        <v>0.62110488096332384</v>
      </c>
      <c r="F101" s="33">
        <v>1955</v>
      </c>
      <c r="G101" s="32">
        <f t="shared" si="21"/>
        <v>8.9852008456659624E-2</v>
      </c>
      <c r="H101" s="33">
        <v>307</v>
      </c>
      <c r="I101" s="53">
        <f t="shared" si="25"/>
        <v>1.4109752734626344E-2</v>
      </c>
      <c r="J101" s="31">
        <f t="shared" si="22"/>
        <v>15776</v>
      </c>
      <c r="K101" s="34">
        <f t="shared" si="26"/>
        <v>0.72506664215460981</v>
      </c>
      <c r="L101" s="58">
        <f t="shared" si="23"/>
        <v>5982</v>
      </c>
    </row>
    <row r="102" spans="1:12" ht="15" x14ac:dyDescent="0.25">
      <c r="A102" s="10">
        <v>697</v>
      </c>
      <c r="B102" s="15" t="s">
        <v>100</v>
      </c>
      <c r="C102" s="30">
        <f>VLOOKUP(A102,Hoja1!$B$1:$K$125,10,0)</f>
        <v>33707</v>
      </c>
      <c r="D102" s="31">
        <v>15205</v>
      </c>
      <c r="E102" s="32">
        <f t="shared" si="24"/>
        <v>0.45109324472661466</v>
      </c>
      <c r="F102" s="33">
        <v>10505</v>
      </c>
      <c r="G102" s="32">
        <f t="shared" si="21"/>
        <v>0.3116563325125345</v>
      </c>
      <c r="H102" s="33">
        <v>487</v>
      </c>
      <c r="I102" s="53">
        <f t="shared" si="25"/>
        <v>1.4448037499629158E-2</v>
      </c>
      <c r="J102" s="31">
        <f t="shared" si="22"/>
        <v>26197</v>
      </c>
      <c r="K102" s="34">
        <f t="shared" si="26"/>
        <v>0.77719761473877824</v>
      </c>
      <c r="L102" s="58">
        <f t="shared" si="23"/>
        <v>7510</v>
      </c>
    </row>
    <row r="103" spans="1:12" ht="15" x14ac:dyDescent="0.25">
      <c r="A103" s="10">
        <v>756</v>
      </c>
      <c r="B103" s="9" t="s">
        <v>101</v>
      </c>
      <c r="C103" s="30">
        <f>VLOOKUP(A103,Hoja1!$B$1:$K$125,10,0)</f>
        <v>36474</v>
      </c>
      <c r="D103" s="31">
        <v>25309</v>
      </c>
      <c r="E103" s="32">
        <f t="shared" si="24"/>
        <v>0.69389153917859292</v>
      </c>
      <c r="F103" s="33">
        <v>5083</v>
      </c>
      <c r="G103" s="32">
        <f t="shared" si="21"/>
        <v>0.13935954378461371</v>
      </c>
      <c r="H103" s="33">
        <v>798</v>
      </c>
      <c r="I103" s="53">
        <f t="shared" si="25"/>
        <v>2.1878598453693041E-2</v>
      </c>
      <c r="J103" s="31">
        <f t="shared" si="22"/>
        <v>31190</v>
      </c>
      <c r="K103" s="34">
        <f t="shared" si="26"/>
        <v>0.85512968141689971</v>
      </c>
      <c r="L103" s="58">
        <f t="shared" si="23"/>
        <v>5284</v>
      </c>
    </row>
    <row r="104" spans="1:12" x14ac:dyDescent="0.2">
      <c r="A104" s="11"/>
      <c r="B104" s="11" t="s">
        <v>102</v>
      </c>
      <c r="C104" s="35">
        <f>SUM(C105:C127)</f>
        <v>365138</v>
      </c>
      <c r="D104" s="36">
        <f>SUM(D105:D127)</f>
        <v>229684</v>
      </c>
      <c r="E104" s="55">
        <f>D104/C104</f>
        <v>0.62903340654766138</v>
      </c>
      <c r="F104" s="36">
        <f>SUM(F105:F127)</f>
        <v>81096</v>
      </c>
      <c r="G104" s="55">
        <f t="shared" si="21"/>
        <v>0.22209685105357427</v>
      </c>
      <c r="H104" s="36">
        <f>SUM(H105:H127)</f>
        <v>6307</v>
      </c>
      <c r="I104" s="55">
        <f>H104/C104</f>
        <v>1.7272921470786389E-2</v>
      </c>
      <c r="J104" s="36">
        <f t="shared" si="22"/>
        <v>317087</v>
      </c>
      <c r="K104" s="42">
        <f>J104/C104</f>
        <v>0.86840317907202214</v>
      </c>
      <c r="L104" s="59">
        <f t="shared" si="23"/>
        <v>48051</v>
      </c>
    </row>
    <row r="105" spans="1:12" ht="15" x14ac:dyDescent="0.25">
      <c r="A105" s="10">
        <v>30</v>
      </c>
      <c r="B105" s="9" t="s">
        <v>103</v>
      </c>
      <c r="C105" s="30">
        <f>VLOOKUP(A105,Hoja1!$B$1:$K$125,10,0)</f>
        <v>28888</v>
      </c>
      <c r="D105" s="31">
        <v>10757</v>
      </c>
      <c r="E105" s="32">
        <f t="shared" ref="E105:E127" si="27">D105/C105</f>
        <v>0.37236914981999447</v>
      </c>
      <c r="F105" s="33">
        <v>12206</v>
      </c>
      <c r="G105" s="32">
        <f t="shared" si="21"/>
        <v>0.4225283854887843</v>
      </c>
      <c r="H105" s="33">
        <v>527</v>
      </c>
      <c r="I105" s="53">
        <f t="shared" ref="I105:I138" si="28">H105/C105</f>
        <v>1.8242869011354197E-2</v>
      </c>
      <c r="J105" s="31">
        <f t="shared" si="22"/>
        <v>23490</v>
      </c>
      <c r="K105" s="34">
        <f t="shared" ref="K105:K127" si="29">J105/C105</f>
        <v>0.8131404043201329</v>
      </c>
      <c r="L105" s="58">
        <f t="shared" si="23"/>
        <v>5398</v>
      </c>
    </row>
    <row r="106" spans="1:12" ht="15" x14ac:dyDescent="0.25">
      <c r="A106" s="10">
        <v>34</v>
      </c>
      <c r="B106" s="9" t="s">
        <v>104</v>
      </c>
      <c r="C106" s="30">
        <f>VLOOKUP(A106,Hoja1!$B$1:$K$125,10,0)</f>
        <v>42393</v>
      </c>
      <c r="D106" s="31">
        <v>30068</v>
      </c>
      <c r="E106" s="32">
        <f t="shared" si="27"/>
        <v>0.70926803953482886</v>
      </c>
      <c r="F106" s="33">
        <v>8182</v>
      </c>
      <c r="G106" s="32">
        <f t="shared" si="21"/>
        <v>0.19300356190880569</v>
      </c>
      <c r="H106" s="33">
        <v>722</v>
      </c>
      <c r="I106" s="53">
        <f t="shared" si="28"/>
        <v>1.703111362724978E-2</v>
      </c>
      <c r="J106" s="31">
        <f t="shared" si="22"/>
        <v>38972</v>
      </c>
      <c r="K106" s="34">
        <f t="shared" si="29"/>
        <v>0.91930271507088435</v>
      </c>
      <c r="L106" s="58">
        <f t="shared" si="23"/>
        <v>3421</v>
      </c>
    </row>
    <row r="107" spans="1:12" ht="15" x14ac:dyDescent="0.25">
      <c r="A107" s="10">
        <v>36</v>
      </c>
      <c r="B107" s="9" t="s">
        <v>105</v>
      </c>
      <c r="C107" s="30">
        <f>VLOOKUP(A107,Hoja1!$B$1:$K$125,10,0)</f>
        <v>5785</v>
      </c>
      <c r="D107" s="31">
        <v>3318</v>
      </c>
      <c r="E107" s="32">
        <f t="shared" si="27"/>
        <v>0.57355229040622302</v>
      </c>
      <c r="F107" s="33">
        <v>1443</v>
      </c>
      <c r="G107" s="32">
        <f t="shared" si="21"/>
        <v>0.24943820224719102</v>
      </c>
      <c r="H107" s="33">
        <v>77</v>
      </c>
      <c r="I107" s="53">
        <f t="shared" si="28"/>
        <v>1.331028522039758E-2</v>
      </c>
      <c r="J107" s="31">
        <f t="shared" si="22"/>
        <v>4838</v>
      </c>
      <c r="K107" s="34">
        <f t="shared" si="29"/>
        <v>0.83630077787381163</v>
      </c>
      <c r="L107" s="58">
        <f t="shared" si="23"/>
        <v>947</v>
      </c>
    </row>
    <row r="108" spans="1:12" ht="15" x14ac:dyDescent="0.25">
      <c r="A108" s="10">
        <v>91</v>
      </c>
      <c r="B108" s="9" t="s">
        <v>106</v>
      </c>
      <c r="C108" s="30">
        <f>VLOOKUP(A108,Hoja1!$B$1:$K$125,10,0)</f>
        <v>10632</v>
      </c>
      <c r="D108" s="31">
        <v>7204</v>
      </c>
      <c r="E108" s="32">
        <f t="shared" si="27"/>
        <v>0.67757712565838979</v>
      </c>
      <c r="F108" s="33">
        <v>740</v>
      </c>
      <c r="G108" s="32">
        <f t="shared" si="21"/>
        <v>6.9601203912716333E-2</v>
      </c>
      <c r="H108" s="33">
        <v>126</v>
      </c>
      <c r="I108" s="53">
        <f t="shared" si="28"/>
        <v>1.1851015801354402E-2</v>
      </c>
      <c r="J108" s="31">
        <f t="shared" si="22"/>
        <v>8070</v>
      </c>
      <c r="K108" s="34">
        <f t="shared" si="29"/>
        <v>0.75902934537246047</v>
      </c>
      <c r="L108" s="58">
        <f t="shared" si="23"/>
        <v>2562</v>
      </c>
    </row>
    <row r="109" spans="1:12" ht="15" x14ac:dyDescent="0.25">
      <c r="A109" s="10">
        <v>93</v>
      </c>
      <c r="B109" s="9" t="s">
        <v>107</v>
      </c>
      <c r="C109" s="30">
        <f>VLOOKUP(A109,Hoja1!$B$1:$K$125,10,0)</f>
        <v>15443</v>
      </c>
      <c r="D109" s="31">
        <v>14425</v>
      </c>
      <c r="E109" s="32">
        <f t="shared" si="27"/>
        <v>0.93408016577089947</v>
      </c>
      <c r="F109" s="33">
        <v>1269</v>
      </c>
      <c r="G109" s="32">
        <f t="shared" si="21"/>
        <v>8.2173152884802175E-2</v>
      </c>
      <c r="H109" s="33">
        <v>285</v>
      </c>
      <c r="I109" s="53">
        <f t="shared" si="28"/>
        <v>1.845496341384446E-2</v>
      </c>
      <c r="J109" s="31">
        <f t="shared" si="22"/>
        <v>15979</v>
      </c>
      <c r="K109" s="34">
        <f t="shared" si="29"/>
        <v>1.0347082820695461</v>
      </c>
      <c r="L109" s="58">
        <f t="shared" si="23"/>
        <v>-536</v>
      </c>
    </row>
    <row r="110" spans="1:12" ht="15" x14ac:dyDescent="0.25">
      <c r="A110" s="10">
        <v>101</v>
      </c>
      <c r="B110" s="10" t="s">
        <v>108</v>
      </c>
      <c r="C110" s="30">
        <f>VLOOKUP(A110,Hoja1!$B$1:$K$125,10,0)</f>
        <v>26185</v>
      </c>
      <c r="D110" s="31">
        <v>20380</v>
      </c>
      <c r="E110" s="32">
        <f t="shared" si="27"/>
        <v>0.77830819171281262</v>
      </c>
      <c r="F110" s="33">
        <v>7223</v>
      </c>
      <c r="G110" s="32">
        <f t="shared" si="21"/>
        <v>0.27584494939851062</v>
      </c>
      <c r="H110" s="33">
        <v>413</v>
      </c>
      <c r="I110" s="53">
        <f t="shared" si="28"/>
        <v>1.5772388772197825E-2</v>
      </c>
      <c r="J110" s="31">
        <f t="shared" si="22"/>
        <v>28016</v>
      </c>
      <c r="K110" s="34">
        <f t="shared" si="29"/>
        <v>1.0699255298835211</v>
      </c>
      <c r="L110" s="58">
        <f t="shared" si="23"/>
        <v>-1831</v>
      </c>
    </row>
    <row r="111" spans="1:12" ht="15" x14ac:dyDescent="0.25">
      <c r="A111" s="10">
        <v>145</v>
      </c>
      <c r="B111" s="9" t="s">
        <v>109</v>
      </c>
      <c r="C111" s="30">
        <f>VLOOKUP(A111,Hoja1!$B$1:$K$125,10,0)</f>
        <v>5127</v>
      </c>
      <c r="D111" s="31">
        <v>3664</v>
      </c>
      <c r="E111" s="32">
        <f t="shared" si="27"/>
        <v>0.71464794226643258</v>
      </c>
      <c r="F111" s="33">
        <v>782</v>
      </c>
      <c r="G111" s="32">
        <f t="shared" si="21"/>
        <v>0.1525258435732397</v>
      </c>
      <c r="H111" s="33">
        <v>153</v>
      </c>
      <c r="I111" s="53">
        <f t="shared" si="28"/>
        <v>2.984201287302516E-2</v>
      </c>
      <c r="J111" s="31">
        <f t="shared" si="22"/>
        <v>4599</v>
      </c>
      <c r="K111" s="34">
        <f t="shared" si="29"/>
        <v>0.89701579871269743</v>
      </c>
      <c r="L111" s="58">
        <f t="shared" si="23"/>
        <v>528</v>
      </c>
    </row>
    <row r="112" spans="1:12" ht="15" x14ac:dyDescent="0.25">
      <c r="A112" s="10">
        <v>209</v>
      </c>
      <c r="B112" s="9" t="s">
        <v>110</v>
      </c>
      <c r="C112" s="30">
        <f>VLOOKUP(A112,Hoja1!$B$1:$K$125,10,0)</f>
        <v>21184</v>
      </c>
      <c r="D112" s="31">
        <v>14284</v>
      </c>
      <c r="E112" s="32">
        <f t="shared" si="27"/>
        <v>0.67428247734138969</v>
      </c>
      <c r="F112" s="33">
        <v>3650</v>
      </c>
      <c r="G112" s="32">
        <f t="shared" si="21"/>
        <v>0.1722998489425982</v>
      </c>
      <c r="H112" s="33">
        <v>258</v>
      </c>
      <c r="I112" s="53">
        <f t="shared" si="28"/>
        <v>1.2179003021148035E-2</v>
      </c>
      <c r="J112" s="31">
        <f t="shared" si="22"/>
        <v>18192</v>
      </c>
      <c r="K112" s="34">
        <f t="shared" si="29"/>
        <v>0.85876132930513593</v>
      </c>
      <c r="L112" s="58">
        <f t="shared" si="23"/>
        <v>2992</v>
      </c>
    </row>
    <row r="113" spans="1:12" ht="15" x14ac:dyDescent="0.25">
      <c r="A113" s="10">
        <v>282</v>
      </c>
      <c r="B113" s="9" t="s">
        <v>111</v>
      </c>
      <c r="C113" s="30">
        <f>VLOOKUP(A113,Hoja1!$B$1:$K$125,10,0)</f>
        <v>24113</v>
      </c>
      <c r="D113" s="31">
        <v>8728</v>
      </c>
      <c r="E113" s="32">
        <f t="shared" si="27"/>
        <v>0.36196242690664787</v>
      </c>
      <c r="F113" s="33">
        <v>7138</v>
      </c>
      <c r="G113" s="32">
        <f t="shared" si="21"/>
        <v>0.29602289221581718</v>
      </c>
      <c r="H113" s="33">
        <v>611</v>
      </c>
      <c r="I113" s="53">
        <f t="shared" si="28"/>
        <v>2.5339028739683987E-2</v>
      </c>
      <c r="J113" s="31">
        <f t="shared" si="22"/>
        <v>16477</v>
      </c>
      <c r="K113" s="34">
        <f t="shared" si="29"/>
        <v>0.68332434786214902</v>
      </c>
      <c r="L113" s="58">
        <f t="shared" si="23"/>
        <v>7636</v>
      </c>
    </row>
    <row r="114" spans="1:12" ht="15" x14ac:dyDescent="0.25">
      <c r="A114" s="10">
        <v>353</v>
      </c>
      <c r="B114" s="9" t="s">
        <v>112</v>
      </c>
      <c r="C114" s="30">
        <f>VLOOKUP(A114,Hoja1!$B$1:$K$125,10,0)</f>
        <v>5374</v>
      </c>
      <c r="D114" s="31">
        <v>3083</v>
      </c>
      <c r="E114" s="32">
        <f t="shared" si="27"/>
        <v>0.57368812802381841</v>
      </c>
      <c r="F114" s="33">
        <v>847</v>
      </c>
      <c r="G114" s="32">
        <f t="shared" si="21"/>
        <v>0.15761071827316711</v>
      </c>
      <c r="H114" s="33">
        <v>86</v>
      </c>
      <c r="I114" s="53">
        <f t="shared" si="28"/>
        <v>1.6002977298101972E-2</v>
      </c>
      <c r="J114" s="31">
        <f t="shared" si="22"/>
        <v>4016</v>
      </c>
      <c r="K114" s="34">
        <f t="shared" si="29"/>
        <v>0.74730182359508746</v>
      </c>
      <c r="L114" s="58">
        <f t="shared" si="23"/>
        <v>1358</v>
      </c>
    </row>
    <row r="115" spans="1:12" ht="15" x14ac:dyDescent="0.25">
      <c r="A115" s="10">
        <v>364</v>
      </c>
      <c r="B115" s="9" t="s">
        <v>113</v>
      </c>
      <c r="C115" s="30">
        <f>VLOOKUP(A115,Hoja1!$B$1:$K$125,10,0)</f>
        <v>14187</v>
      </c>
      <c r="D115" s="31">
        <v>10126</v>
      </c>
      <c r="E115" s="32">
        <f t="shared" si="27"/>
        <v>0.71375202650313663</v>
      </c>
      <c r="F115" s="33">
        <v>2945</v>
      </c>
      <c r="G115" s="32">
        <f t="shared" si="21"/>
        <v>0.2075844082610841</v>
      </c>
      <c r="H115" s="33">
        <v>307</v>
      </c>
      <c r="I115" s="53">
        <f t="shared" si="28"/>
        <v>2.1639529146401635E-2</v>
      </c>
      <c r="J115" s="31">
        <f t="shared" si="22"/>
        <v>13378</v>
      </c>
      <c r="K115" s="34">
        <f t="shared" si="29"/>
        <v>0.94297596391062244</v>
      </c>
      <c r="L115" s="58">
        <f t="shared" si="23"/>
        <v>809</v>
      </c>
    </row>
    <row r="116" spans="1:12" ht="15" x14ac:dyDescent="0.25">
      <c r="A116" s="10">
        <v>368</v>
      </c>
      <c r="B116" s="9" t="s">
        <v>114</v>
      </c>
      <c r="C116" s="30">
        <f>VLOOKUP(A116,Hoja1!$B$1:$K$125,10,0)</f>
        <v>13783</v>
      </c>
      <c r="D116" s="31">
        <v>7004</v>
      </c>
      <c r="E116" s="32">
        <f t="shared" si="27"/>
        <v>0.50816222883261986</v>
      </c>
      <c r="F116" s="33">
        <v>3760</v>
      </c>
      <c r="G116" s="32">
        <f t="shared" si="21"/>
        <v>0.27279982587245155</v>
      </c>
      <c r="H116" s="33">
        <v>409</v>
      </c>
      <c r="I116" s="53">
        <f t="shared" si="28"/>
        <v>2.9674236378146993E-2</v>
      </c>
      <c r="J116" s="31">
        <f t="shared" si="22"/>
        <v>11173</v>
      </c>
      <c r="K116" s="34">
        <f t="shared" si="29"/>
        <v>0.81063629108321844</v>
      </c>
      <c r="L116" s="58">
        <f t="shared" si="23"/>
        <v>2610</v>
      </c>
    </row>
    <row r="117" spans="1:12" ht="15" x14ac:dyDescent="0.25">
      <c r="A117" s="10">
        <v>390</v>
      </c>
      <c r="B117" s="9" t="s">
        <v>115</v>
      </c>
      <c r="C117" s="30">
        <f>VLOOKUP(A117,Hoja1!$B$1:$K$125,10,0)</f>
        <v>8629</v>
      </c>
      <c r="D117" s="31">
        <v>4666</v>
      </c>
      <c r="E117" s="32">
        <f t="shared" si="27"/>
        <v>0.5407347317186233</v>
      </c>
      <c r="F117" s="33">
        <v>2703</v>
      </c>
      <c r="G117" s="32">
        <f t="shared" si="21"/>
        <v>0.31324603082628344</v>
      </c>
      <c r="H117" s="33">
        <v>92</v>
      </c>
      <c r="I117" s="53">
        <f t="shared" si="28"/>
        <v>1.0661722099895701E-2</v>
      </c>
      <c r="J117" s="31">
        <f t="shared" si="22"/>
        <v>7461</v>
      </c>
      <c r="K117" s="34">
        <f t="shared" si="29"/>
        <v>0.86464248464480242</v>
      </c>
      <c r="L117" s="58">
        <f t="shared" si="23"/>
        <v>1168</v>
      </c>
    </row>
    <row r="118" spans="1:12" ht="15" x14ac:dyDescent="0.25">
      <c r="A118" s="10">
        <v>467</v>
      </c>
      <c r="B118" s="9" t="s">
        <v>116</v>
      </c>
      <c r="C118" s="30">
        <f>VLOOKUP(A118,Hoja1!$B$1:$K$125,10,0)</f>
        <v>6981</v>
      </c>
      <c r="D118" s="31">
        <v>4703</v>
      </c>
      <c r="E118" s="32">
        <f t="shared" si="27"/>
        <v>0.67368571837845581</v>
      </c>
      <c r="F118" s="33">
        <v>952</v>
      </c>
      <c r="G118" s="32">
        <f t="shared" si="21"/>
        <v>0.1363701475433319</v>
      </c>
      <c r="H118" s="33">
        <v>86</v>
      </c>
      <c r="I118" s="53">
        <f t="shared" si="28"/>
        <v>1.2319151983956453E-2</v>
      </c>
      <c r="J118" s="31">
        <f t="shared" si="22"/>
        <v>5741</v>
      </c>
      <c r="K118" s="34">
        <f t="shared" si="29"/>
        <v>0.82237501790574419</v>
      </c>
      <c r="L118" s="58">
        <f t="shared" si="23"/>
        <v>1240</v>
      </c>
    </row>
    <row r="119" spans="1:12" ht="15" x14ac:dyDescent="0.25">
      <c r="A119" s="10">
        <v>576</v>
      </c>
      <c r="B119" s="9" t="s">
        <v>117</v>
      </c>
      <c r="C119" s="30">
        <f>VLOOKUP(A119,Hoja1!$B$1:$K$125,10,0)</f>
        <v>8724</v>
      </c>
      <c r="D119" s="31">
        <v>6104</v>
      </c>
      <c r="E119" s="32">
        <f t="shared" si="27"/>
        <v>0.69967904630903255</v>
      </c>
      <c r="F119" s="33">
        <v>1157</v>
      </c>
      <c r="G119" s="32">
        <f t="shared" si="21"/>
        <v>0.13262265016047683</v>
      </c>
      <c r="H119" s="33">
        <v>110</v>
      </c>
      <c r="I119" s="53">
        <f t="shared" si="28"/>
        <v>1.2608895002292526E-2</v>
      </c>
      <c r="J119" s="31">
        <f t="shared" si="22"/>
        <v>7371</v>
      </c>
      <c r="K119" s="34">
        <f t="shared" si="29"/>
        <v>0.84491059147180192</v>
      </c>
      <c r="L119" s="58">
        <f t="shared" si="23"/>
        <v>1353</v>
      </c>
    </row>
    <row r="120" spans="1:12" ht="15" x14ac:dyDescent="0.25">
      <c r="A120" s="10">
        <v>642</v>
      </c>
      <c r="B120" s="9" t="s">
        <v>118</v>
      </c>
      <c r="C120" s="30">
        <f>VLOOKUP(A120,Hoja1!$B$1:$K$125,10,0)</f>
        <v>18593</v>
      </c>
      <c r="D120" s="31">
        <v>13731</v>
      </c>
      <c r="E120" s="32">
        <f t="shared" si="27"/>
        <v>0.73850373796590119</v>
      </c>
      <c r="F120" s="33">
        <v>1976</v>
      </c>
      <c r="G120" s="32">
        <f t="shared" si="21"/>
        <v>0.10627655569300275</v>
      </c>
      <c r="H120" s="33">
        <v>191</v>
      </c>
      <c r="I120" s="53">
        <f t="shared" si="28"/>
        <v>1.027268326789652E-2</v>
      </c>
      <c r="J120" s="31">
        <f t="shared" si="22"/>
        <v>15898</v>
      </c>
      <c r="K120" s="34">
        <f t="shared" si="29"/>
        <v>0.85505297692680038</v>
      </c>
      <c r="L120" s="58">
        <f t="shared" si="23"/>
        <v>2695</v>
      </c>
    </row>
    <row r="121" spans="1:12" ht="15" x14ac:dyDescent="0.25">
      <c r="A121" s="10">
        <v>679</v>
      </c>
      <c r="B121" s="9" t="s">
        <v>119</v>
      </c>
      <c r="C121" s="30">
        <f>VLOOKUP(A121,Hoja1!$B$1:$K$125,10,0)</f>
        <v>26893</v>
      </c>
      <c r="D121" s="31">
        <v>14318</v>
      </c>
      <c r="E121" s="32">
        <f t="shared" si="27"/>
        <v>0.53240620235749081</v>
      </c>
      <c r="F121" s="33">
        <v>6156</v>
      </c>
      <c r="G121" s="32">
        <f t="shared" si="21"/>
        <v>0.22890715055962518</v>
      </c>
      <c r="H121" s="33">
        <v>326</v>
      </c>
      <c r="I121" s="53">
        <f t="shared" si="28"/>
        <v>1.2122113561149742E-2</v>
      </c>
      <c r="J121" s="31">
        <f t="shared" si="22"/>
        <v>20800</v>
      </c>
      <c r="K121" s="34">
        <f t="shared" si="29"/>
        <v>0.77343546647826567</v>
      </c>
      <c r="L121" s="58">
        <f t="shared" si="23"/>
        <v>6093</v>
      </c>
    </row>
    <row r="122" spans="1:12" ht="15" x14ac:dyDescent="0.25">
      <c r="A122" s="10">
        <v>789</v>
      </c>
      <c r="B122" s="9" t="s">
        <v>120</v>
      </c>
      <c r="C122" s="30">
        <f>VLOOKUP(A122,Hoja1!$B$1:$K$125,10,0)</f>
        <v>16758</v>
      </c>
      <c r="D122" s="31">
        <v>9751</v>
      </c>
      <c r="E122" s="32">
        <f t="shared" si="27"/>
        <v>0.58187134502923976</v>
      </c>
      <c r="F122" s="33">
        <v>3894</v>
      </c>
      <c r="G122" s="32">
        <f t="shared" si="21"/>
        <v>0.23236663086287146</v>
      </c>
      <c r="H122" s="33">
        <v>293</v>
      </c>
      <c r="I122" s="53">
        <f t="shared" si="28"/>
        <v>1.7484186657118986E-2</v>
      </c>
      <c r="J122" s="31">
        <f t="shared" si="22"/>
        <v>13938</v>
      </c>
      <c r="K122" s="34">
        <f t="shared" si="29"/>
        <v>0.83172216254923026</v>
      </c>
      <c r="L122" s="58">
        <f t="shared" si="23"/>
        <v>2820</v>
      </c>
    </row>
    <row r="123" spans="1:12" ht="15" x14ac:dyDescent="0.25">
      <c r="A123" s="10">
        <v>792</v>
      </c>
      <c r="B123" s="9" t="s">
        <v>121</v>
      </c>
      <c r="C123" s="30">
        <f>VLOOKUP(A123,Hoja1!$B$1:$K$125,10,0)</f>
        <v>6256</v>
      </c>
      <c r="D123" s="31">
        <v>3539</v>
      </c>
      <c r="E123" s="32">
        <f t="shared" si="27"/>
        <v>0.56569693094629159</v>
      </c>
      <c r="F123" s="33">
        <v>1588</v>
      </c>
      <c r="G123" s="32">
        <f t="shared" si="21"/>
        <v>0.25383631713554988</v>
      </c>
      <c r="H123" s="33">
        <v>84</v>
      </c>
      <c r="I123" s="53">
        <f t="shared" si="28"/>
        <v>1.3427109974424553E-2</v>
      </c>
      <c r="J123" s="31">
        <f t="shared" si="22"/>
        <v>5211</v>
      </c>
      <c r="K123" s="34">
        <f t="shared" si="29"/>
        <v>0.832960358056266</v>
      </c>
      <c r="L123" s="58">
        <f t="shared" si="23"/>
        <v>1045</v>
      </c>
    </row>
    <row r="124" spans="1:12" ht="15" x14ac:dyDescent="0.25">
      <c r="A124" s="10">
        <v>809</v>
      </c>
      <c r="B124" s="9" t="s">
        <v>122</v>
      </c>
      <c r="C124" s="30">
        <f>VLOOKUP(A124,Hoja1!$B$1:$K$125,10,0)</f>
        <v>11141</v>
      </c>
      <c r="D124" s="31">
        <v>4139</v>
      </c>
      <c r="E124" s="32">
        <f t="shared" si="27"/>
        <v>0.37151063638811599</v>
      </c>
      <c r="F124" s="33">
        <v>3704</v>
      </c>
      <c r="G124" s="32">
        <f t="shared" si="21"/>
        <v>0.33246566735481553</v>
      </c>
      <c r="H124" s="33">
        <v>126</v>
      </c>
      <c r="I124" s="53">
        <f t="shared" si="28"/>
        <v>1.1309577237231846E-2</v>
      </c>
      <c r="J124" s="31">
        <f t="shared" si="22"/>
        <v>7969</v>
      </c>
      <c r="K124" s="34">
        <f t="shared" si="29"/>
        <v>0.71528588098016332</v>
      </c>
      <c r="L124" s="58">
        <f t="shared" si="23"/>
        <v>3172</v>
      </c>
    </row>
    <row r="125" spans="1:12" ht="15" x14ac:dyDescent="0.25">
      <c r="A125" s="10">
        <v>847</v>
      </c>
      <c r="B125" s="9" t="s">
        <v>123</v>
      </c>
      <c r="C125" s="30">
        <f>VLOOKUP(A125,Hoja1!$B$1:$K$125,10,0)</f>
        <v>29450</v>
      </c>
      <c r="D125" s="31">
        <v>25319</v>
      </c>
      <c r="E125" s="32">
        <f t="shared" si="27"/>
        <v>0.85972835314091678</v>
      </c>
      <c r="F125" s="33">
        <v>3473</v>
      </c>
      <c r="G125" s="32">
        <f t="shared" si="21"/>
        <v>0.11792869269949066</v>
      </c>
      <c r="H125" s="33">
        <v>771</v>
      </c>
      <c r="I125" s="53">
        <f t="shared" si="28"/>
        <v>2.6179966044142616E-2</v>
      </c>
      <c r="J125" s="31">
        <f t="shared" si="22"/>
        <v>29563</v>
      </c>
      <c r="K125" s="34">
        <f t="shared" si="29"/>
        <v>1.0038370118845501</v>
      </c>
      <c r="L125" s="58">
        <f t="shared" si="23"/>
        <v>-113</v>
      </c>
    </row>
    <row r="126" spans="1:12" ht="15" x14ac:dyDescent="0.25">
      <c r="A126" s="10">
        <v>856</v>
      </c>
      <c r="B126" s="9" t="s">
        <v>124</v>
      </c>
      <c r="C126" s="30">
        <f>VLOOKUP(A126,Hoja1!$B$1:$K$125,10,0)</f>
        <v>6929</v>
      </c>
      <c r="D126" s="31">
        <v>3661</v>
      </c>
      <c r="E126" s="32">
        <f t="shared" si="27"/>
        <v>0.52835907057295428</v>
      </c>
      <c r="F126" s="33">
        <v>1437</v>
      </c>
      <c r="G126" s="32">
        <f t="shared" si="21"/>
        <v>0.20738923365565018</v>
      </c>
      <c r="H126" s="33">
        <v>111</v>
      </c>
      <c r="I126" s="53">
        <f t="shared" si="28"/>
        <v>1.6019627651897822E-2</v>
      </c>
      <c r="J126" s="31">
        <f t="shared" si="22"/>
        <v>5209</v>
      </c>
      <c r="K126" s="34">
        <f t="shared" si="29"/>
        <v>0.75176793188050228</v>
      </c>
      <c r="L126" s="58">
        <f t="shared" si="23"/>
        <v>1720</v>
      </c>
    </row>
    <row r="127" spans="1:12" ht="15" x14ac:dyDescent="0.25">
      <c r="A127" s="10">
        <v>861</v>
      </c>
      <c r="B127" s="9" t="s">
        <v>125</v>
      </c>
      <c r="C127" s="30">
        <f>VLOOKUP(A127,Hoja1!$B$1:$K$125,10,0)</f>
        <v>11690</v>
      </c>
      <c r="D127" s="31">
        <v>6712</v>
      </c>
      <c r="E127" s="32">
        <f t="shared" si="27"/>
        <v>0.57416595380667235</v>
      </c>
      <c r="F127" s="33">
        <v>3871</v>
      </c>
      <c r="G127" s="32">
        <f t="shared" si="21"/>
        <v>0.33113772455089818</v>
      </c>
      <c r="H127" s="33">
        <v>143</v>
      </c>
      <c r="I127" s="53">
        <f t="shared" si="28"/>
        <v>1.223267750213858E-2</v>
      </c>
      <c r="J127" s="31">
        <f t="shared" si="22"/>
        <v>10726</v>
      </c>
      <c r="K127" s="34">
        <f t="shared" si="29"/>
        <v>0.91753635585970916</v>
      </c>
      <c r="L127" s="58">
        <f t="shared" si="23"/>
        <v>964</v>
      </c>
    </row>
    <row r="128" spans="1:12" x14ac:dyDescent="0.2">
      <c r="A128" s="11"/>
      <c r="B128" s="11" t="s">
        <v>126</v>
      </c>
      <c r="C128" s="35">
        <f>SUM(C129:C138)</f>
        <v>3627732</v>
      </c>
      <c r="D128" s="36">
        <f>SUM(D129:D138)</f>
        <v>855163</v>
      </c>
      <c r="E128" s="55">
        <f>D128/C128</f>
        <v>0.23572937581938247</v>
      </c>
      <c r="F128" s="36">
        <f>SUM(F129:F138)</f>
        <v>2590287</v>
      </c>
      <c r="G128" s="55">
        <f t="shared" si="21"/>
        <v>0.71402380330189774</v>
      </c>
      <c r="H128" s="36">
        <f>SUM(H129:H138)</f>
        <v>71127</v>
      </c>
      <c r="I128" s="55">
        <f>H128/C128</f>
        <v>1.9606464865651596E-2</v>
      </c>
      <c r="J128" s="36">
        <f t="shared" si="22"/>
        <v>3516577</v>
      </c>
      <c r="K128" s="42">
        <f>J128/C128</f>
        <v>0.96935964398693175</v>
      </c>
      <c r="L128" s="59">
        <f t="shared" si="23"/>
        <v>111155</v>
      </c>
    </row>
    <row r="129" spans="1:12" ht="15" x14ac:dyDescent="0.25">
      <c r="A129" s="10">
        <v>1</v>
      </c>
      <c r="B129" s="10" t="s">
        <v>127</v>
      </c>
      <c r="C129" s="30">
        <f>VLOOKUP(A129,Hoja1!$B$1:$K$125,10,0)</f>
        <v>2293601</v>
      </c>
      <c r="D129" s="31">
        <v>617069</v>
      </c>
      <c r="E129" s="32">
        <f t="shared" ref="E129:E138" si="30">D129/C129</f>
        <v>0.26903938392074295</v>
      </c>
      <c r="F129" s="33">
        <v>1725425</v>
      </c>
      <c r="G129" s="32">
        <f t="shared" si="21"/>
        <v>0.75227775014049958</v>
      </c>
      <c r="H129" s="33">
        <v>54366</v>
      </c>
      <c r="I129" s="53">
        <f t="shared" si="28"/>
        <v>2.3703338113298694E-2</v>
      </c>
      <c r="J129" s="31">
        <f t="shared" si="22"/>
        <v>2396860</v>
      </c>
      <c r="K129" s="34">
        <f t="shared" ref="K129:K138" si="31">J129/C129</f>
        <v>1.0450204721745413</v>
      </c>
      <c r="L129" s="58">
        <f t="shared" si="23"/>
        <v>-103259</v>
      </c>
    </row>
    <row r="130" spans="1:12" ht="15" x14ac:dyDescent="0.25">
      <c r="A130" s="10">
        <v>79</v>
      </c>
      <c r="B130" s="9" t="s">
        <v>128</v>
      </c>
      <c r="C130" s="30">
        <f>VLOOKUP(A130,Hoja1!$B$1:$K$125,10,0)</f>
        <v>48869</v>
      </c>
      <c r="D130" s="31">
        <v>17880</v>
      </c>
      <c r="E130" s="32">
        <f t="shared" si="30"/>
        <v>0.36587611778428042</v>
      </c>
      <c r="F130" s="33">
        <v>19673</v>
      </c>
      <c r="G130" s="32">
        <f t="shared" si="21"/>
        <v>0.40256604391331929</v>
      </c>
      <c r="H130" s="33">
        <v>467</v>
      </c>
      <c r="I130" s="53">
        <f t="shared" si="28"/>
        <v>9.5561603470502767E-3</v>
      </c>
      <c r="J130" s="31">
        <f t="shared" si="22"/>
        <v>38020</v>
      </c>
      <c r="K130" s="34">
        <f t="shared" si="31"/>
        <v>0.77799832204465003</v>
      </c>
      <c r="L130" s="58">
        <f t="shared" si="23"/>
        <v>10849</v>
      </c>
    </row>
    <row r="131" spans="1:12" ht="15" x14ac:dyDescent="0.25">
      <c r="A131" s="10">
        <v>88</v>
      </c>
      <c r="B131" s="9" t="s">
        <v>129</v>
      </c>
      <c r="C131" s="30">
        <f>VLOOKUP(A131,Hoja1!$B$1:$K$125,10,0)</f>
        <v>481036</v>
      </c>
      <c r="D131" s="31">
        <v>93714</v>
      </c>
      <c r="E131" s="32">
        <f t="shared" si="30"/>
        <v>0.19481701993198014</v>
      </c>
      <c r="F131" s="33">
        <v>275106</v>
      </c>
      <c r="G131" s="32">
        <f t="shared" si="21"/>
        <v>0.5719031423843538</v>
      </c>
      <c r="H131" s="33">
        <v>5431</v>
      </c>
      <c r="I131" s="53">
        <f t="shared" si="28"/>
        <v>1.1290215285342469E-2</v>
      </c>
      <c r="J131" s="31">
        <f t="shared" si="22"/>
        <v>374251</v>
      </c>
      <c r="K131" s="34">
        <f t="shared" si="31"/>
        <v>0.77801037760167635</v>
      </c>
      <c r="L131" s="58">
        <f t="shared" si="23"/>
        <v>106785</v>
      </c>
    </row>
    <row r="132" spans="1:12" ht="15" x14ac:dyDescent="0.25">
      <c r="A132" s="10">
        <v>129</v>
      </c>
      <c r="B132" s="9" t="s">
        <v>130</v>
      </c>
      <c r="C132" s="30">
        <f>VLOOKUP(A132,Hoja1!$B$1:$K$125,10,0)</f>
        <v>74529</v>
      </c>
      <c r="D132" s="31">
        <v>17013</v>
      </c>
      <c r="E132" s="32">
        <f t="shared" si="30"/>
        <v>0.22827355794388762</v>
      </c>
      <c r="F132" s="33">
        <v>62182</v>
      </c>
      <c r="G132" s="32">
        <f t="shared" si="21"/>
        <v>0.83433294422305415</v>
      </c>
      <c r="H132" s="33">
        <v>703</v>
      </c>
      <c r="I132" s="53">
        <f t="shared" si="28"/>
        <v>9.4325698721303124E-3</v>
      </c>
      <c r="J132" s="31">
        <f t="shared" si="22"/>
        <v>79898</v>
      </c>
      <c r="K132" s="34">
        <f t="shared" si="31"/>
        <v>1.072039072039072</v>
      </c>
      <c r="L132" s="58">
        <f t="shared" si="23"/>
        <v>-5369</v>
      </c>
    </row>
    <row r="133" spans="1:12" ht="15" x14ac:dyDescent="0.25">
      <c r="A133" s="10">
        <v>212</v>
      </c>
      <c r="B133" s="9" t="s">
        <v>131</v>
      </c>
      <c r="C133" s="30">
        <f>VLOOKUP(A133,Hoja1!$B$1:$K$125,10,0)</f>
        <v>72801</v>
      </c>
      <c r="D133" s="31">
        <v>16422</v>
      </c>
      <c r="E133" s="32">
        <f t="shared" si="30"/>
        <v>0.22557382453537725</v>
      </c>
      <c r="F133" s="33">
        <v>37113</v>
      </c>
      <c r="G133" s="32">
        <f t="shared" ref="G133:G138" si="32">F133/C133</f>
        <v>0.50978695347591374</v>
      </c>
      <c r="H133" s="33">
        <v>1275</v>
      </c>
      <c r="I133" s="53">
        <f t="shared" si="28"/>
        <v>1.7513495693740472E-2</v>
      </c>
      <c r="J133" s="31">
        <f t="shared" ref="J133:J138" si="33">D133+F133+H133</f>
        <v>54810</v>
      </c>
      <c r="K133" s="34">
        <f t="shared" si="31"/>
        <v>0.75287427370503157</v>
      </c>
      <c r="L133" s="58">
        <f t="shared" ref="L133:L138" si="34">C133-J133</f>
        <v>17991</v>
      </c>
    </row>
    <row r="134" spans="1:12" ht="15" x14ac:dyDescent="0.25">
      <c r="A134" s="10">
        <v>266</v>
      </c>
      <c r="B134" s="9" t="s">
        <v>132</v>
      </c>
      <c r="C134" s="30">
        <f>VLOOKUP(A134,Hoja1!$B$1:$K$125,10,0)</f>
        <v>210592</v>
      </c>
      <c r="D134" s="31">
        <v>17395</v>
      </c>
      <c r="E134" s="32">
        <f t="shared" si="30"/>
        <v>8.2600478650660988E-2</v>
      </c>
      <c r="F134" s="33">
        <v>141945</v>
      </c>
      <c r="G134" s="32">
        <f t="shared" si="32"/>
        <v>0.67402845312262571</v>
      </c>
      <c r="H134" s="33">
        <v>3740</v>
      </c>
      <c r="I134" s="53">
        <f t="shared" si="28"/>
        <v>1.7759459048776783E-2</v>
      </c>
      <c r="J134" s="31">
        <f t="shared" si="33"/>
        <v>163080</v>
      </c>
      <c r="K134" s="34">
        <f t="shared" si="31"/>
        <v>0.77438839082206357</v>
      </c>
      <c r="L134" s="58">
        <f t="shared" si="34"/>
        <v>47512</v>
      </c>
    </row>
    <row r="135" spans="1:12" ht="15" x14ac:dyDescent="0.25">
      <c r="A135" s="10">
        <v>308</v>
      </c>
      <c r="B135" s="9" t="s">
        <v>133</v>
      </c>
      <c r="C135" s="30">
        <f>VLOOKUP(A135,Hoja1!$B$1:$K$125,10,0)</f>
        <v>47977</v>
      </c>
      <c r="D135" s="31">
        <v>12579</v>
      </c>
      <c r="E135" s="32">
        <f t="shared" si="30"/>
        <v>0.26218813181316047</v>
      </c>
      <c r="F135" s="33">
        <v>30941</v>
      </c>
      <c r="G135" s="32">
        <f t="shared" si="32"/>
        <v>0.64491318756904348</v>
      </c>
      <c r="H135" s="33">
        <v>421</v>
      </c>
      <c r="I135" s="53">
        <f t="shared" si="28"/>
        <v>8.7750380390603823E-3</v>
      </c>
      <c r="J135" s="31">
        <f t="shared" si="33"/>
        <v>43941</v>
      </c>
      <c r="K135" s="34">
        <f t="shared" si="31"/>
        <v>0.91587635742126439</v>
      </c>
      <c r="L135" s="58">
        <f t="shared" si="34"/>
        <v>4036</v>
      </c>
    </row>
    <row r="136" spans="1:12" ht="15" x14ac:dyDescent="0.25">
      <c r="A136" s="10">
        <v>360</v>
      </c>
      <c r="B136" s="13" t="s">
        <v>134</v>
      </c>
      <c r="C136" s="30">
        <f>VLOOKUP(A136,Hoja1!$B$1:$K$125,10,0)</f>
        <v>257978</v>
      </c>
      <c r="D136" s="31">
        <v>47960</v>
      </c>
      <c r="E136" s="32">
        <f t="shared" si="30"/>
        <v>0.1859073254308507</v>
      </c>
      <c r="F136" s="33">
        <v>252101</v>
      </c>
      <c r="G136" s="32">
        <f t="shared" si="32"/>
        <v>0.97721898766561488</v>
      </c>
      <c r="H136" s="33">
        <v>3700</v>
      </c>
      <c r="I136" s="53">
        <f t="shared" si="28"/>
        <v>1.4342308258843778E-2</v>
      </c>
      <c r="J136" s="31">
        <f t="shared" si="33"/>
        <v>303761</v>
      </c>
      <c r="K136" s="34">
        <f t="shared" si="31"/>
        <v>1.1774686213553094</v>
      </c>
      <c r="L136" s="58">
        <f t="shared" si="34"/>
        <v>-45783</v>
      </c>
    </row>
    <row r="137" spans="1:12" ht="15" x14ac:dyDescent="0.25">
      <c r="A137" s="10">
        <v>380</v>
      </c>
      <c r="B137" s="9" t="s">
        <v>135</v>
      </c>
      <c r="C137" s="30">
        <f>VLOOKUP(A137,Hoja1!$B$1:$K$125,10,0)</f>
        <v>66035</v>
      </c>
      <c r="D137" s="31">
        <v>10074</v>
      </c>
      <c r="E137" s="32">
        <f t="shared" si="30"/>
        <v>0.15255546301203907</v>
      </c>
      <c r="F137" s="33">
        <v>6925</v>
      </c>
      <c r="G137" s="32">
        <f t="shared" si="32"/>
        <v>0.10486863027182555</v>
      </c>
      <c r="H137" s="33">
        <v>352</v>
      </c>
      <c r="I137" s="53">
        <f t="shared" si="28"/>
        <v>5.3305065495570531E-3</v>
      </c>
      <c r="J137" s="31">
        <f t="shared" si="33"/>
        <v>17351</v>
      </c>
      <c r="K137" s="34">
        <f t="shared" si="31"/>
        <v>0.26275459983342164</v>
      </c>
      <c r="L137" s="58">
        <f t="shared" si="34"/>
        <v>48684</v>
      </c>
    </row>
    <row r="138" spans="1:12" ht="15.75" thickBot="1" x14ac:dyDescent="0.3">
      <c r="A138" s="16">
        <v>631</v>
      </c>
      <c r="B138" s="17" t="s">
        <v>136</v>
      </c>
      <c r="C138" s="37">
        <f>VLOOKUP(A138,Hoja1!$B$1:$K$125,10,0)</f>
        <v>74314</v>
      </c>
      <c r="D138" s="38">
        <v>5057</v>
      </c>
      <c r="E138" s="39">
        <f t="shared" si="30"/>
        <v>6.8049089000726648E-2</v>
      </c>
      <c r="F138" s="40">
        <v>38876</v>
      </c>
      <c r="G138" s="39">
        <f t="shared" si="32"/>
        <v>0.52313157682267142</v>
      </c>
      <c r="H138" s="40">
        <v>672</v>
      </c>
      <c r="I138" s="117">
        <f t="shared" si="28"/>
        <v>9.0427106601717044E-3</v>
      </c>
      <c r="J138" s="38">
        <f t="shared" si="33"/>
        <v>44605</v>
      </c>
      <c r="K138" s="41">
        <f t="shared" si="31"/>
        <v>0.60022337648356971</v>
      </c>
      <c r="L138" s="60">
        <f t="shared" si="34"/>
        <v>29709</v>
      </c>
    </row>
    <row r="139" spans="1:12" x14ac:dyDescent="0.2">
      <c r="G139" s="3"/>
      <c r="I139" s="3"/>
    </row>
    <row r="140" spans="1:12" ht="39" customHeight="1" x14ac:dyDescent="0.2">
      <c r="B140" s="125" t="s">
        <v>324</v>
      </c>
      <c r="C140" s="126"/>
      <c r="D140" s="126"/>
      <c r="E140" s="126"/>
      <c r="F140" s="126"/>
      <c r="G140" s="126"/>
      <c r="H140" s="126"/>
      <c r="I140" s="126"/>
      <c r="J140" s="126"/>
      <c r="K140" s="126"/>
    </row>
    <row r="141" spans="1:12" x14ac:dyDescent="0.2">
      <c r="B141" s="1" t="s">
        <v>2820</v>
      </c>
      <c r="C141" s="2"/>
      <c r="G141" s="3"/>
      <c r="I141" s="3"/>
    </row>
  </sheetData>
  <mergeCells count="9">
    <mergeCell ref="A2:A3"/>
    <mergeCell ref="L2:L3"/>
    <mergeCell ref="D1:L1"/>
    <mergeCell ref="B140:K140"/>
    <mergeCell ref="F2:G2"/>
    <mergeCell ref="D2:E2"/>
    <mergeCell ref="B2:B3"/>
    <mergeCell ref="J2:K2"/>
    <mergeCell ref="H2:I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topLeftCell="A99" workbookViewId="0">
      <selection activeCell="B1" sqref="B1:B125"/>
    </sheetView>
  </sheetViews>
  <sheetFormatPr baseColWidth="10" defaultRowHeight="12.75" x14ac:dyDescent="0.2"/>
  <sheetData>
    <row r="1" spans="1:2" x14ac:dyDescent="0.2">
      <c r="A1">
        <v>1</v>
      </c>
      <c r="B1">
        <v>37332</v>
      </c>
    </row>
    <row r="2" spans="1:2" x14ac:dyDescent="0.2">
      <c r="A2">
        <v>2</v>
      </c>
      <c r="B2">
        <v>391</v>
      </c>
    </row>
    <row r="3" spans="1:2" x14ac:dyDescent="0.2">
      <c r="A3">
        <v>4</v>
      </c>
      <c r="B3">
        <v>43</v>
      </c>
    </row>
    <row r="4" spans="1:2" x14ac:dyDescent="0.2">
      <c r="A4">
        <v>21</v>
      </c>
      <c r="B4">
        <v>34</v>
      </c>
    </row>
    <row r="5" spans="1:2" x14ac:dyDescent="0.2">
      <c r="A5">
        <v>30</v>
      </c>
      <c r="B5">
        <v>391</v>
      </c>
    </row>
    <row r="6" spans="1:2" x14ac:dyDescent="0.2">
      <c r="A6">
        <v>31</v>
      </c>
      <c r="B6">
        <v>380</v>
      </c>
    </row>
    <row r="7" spans="1:2" x14ac:dyDescent="0.2">
      <c r="A7">
        <v>34</v>
      </c>
      <c r="B7">
        <v>627</v>
      </c>
    </row>
    <row r="8" spans="1:2" x14ac:dyDescent="0.2">
      <c r="A8">
        <v>36</v>
      </c>
      <c r="B8">
        <v>66</v>
      </c>
    </row>
    <row r="9" spans="1:2" x14ac:dyDescent="0.2">
      <c r="A9">
        <v>38</v>
      </c>
      <c r="B9">
        <v>109</v>
      </c>
    </row>
    <row r="10" spans="1:2" x14ac:dyDescent="0.2">
      <c r="A10">
        <v>40</v>
      </c>
      <c r="B10">
        <v>205</v>
      </c>
    </row>
    <row r="11" spans="1:2" x14ac:dyDescent="0.2">
      <c r="A11">
        <v>42</v>
      </c>
      <c r="B11">
        <v>418</v>
      </c>
    </row>
    <row r="12" spans="1:2" x14ac:dyDescent="0.2">
      <c r="A12">
        <v>44</v>
      </c>
      <c r="B12">
        <v>71</v>
      </c>
    </row>
    <row r="13" spans="1:2" x14ac:dyDescent="0.2">
      <c r="A13">
        <v>45</v>
      </c>
      <c r="B13">
        <v>1745</v>
      </c>
    </row>
    <row r="14" spans="1:2" x14ac:dyDescent="0.2">
      <c r="A14">
        <v>51</v>
      </c>
      <c r="B14">
        <v>604</v>
      </c>
    </row>
    <row r="15" spans="1:2" x14ac:dyDescent="0.2">
      <c r="A15">
        <v>55</v>
      </c>
      <c r="B15">
        <v>155</v>
      </c>
    </row>
    <row r="16" spans="1:2" x14ac:dyDescent="0.2">
      <c r="A16">
        <v>59</v>
      </c>
      <c r="B16">
        <v>67</v>
      </c>
    </row>
    <row r="17" spans="1:2" x14ac:dyDescent="0.2">
      <c r="A17">
        <v>79</v>
      </c>
      <c r="B17">
        <v>338</v>
      </c>
    </row>
    <row r="18" spans="1:2" x14ac:dyDescent="0.2">
      <c r="A18">
        <v>86</v>
      </c>
      <c r="B18">
        <v>48</v>
      </c>
    </row>
    <row r="19" spans="1:2" x14ac:dyDescent="0.2">
      <c r="A19">
        <v>88</v>
      </c>
      <c r="B19">
        <v>4145</v>
      </c>
    </row>
    <row r="20" spans="1:2" x14ac:dyDescent="0.2">
      <c r="A20">
        <v>91</v>
      </c>
      <c r="B20">
        <v>121</v>
      </c>
    </row>
    <row r="21" spans="1:2" x14ac:dyDescent="0.2">
      <c r="A21">
        <v>93</v>
      </c>
      <c r="B21">
        <v>214</v>
      </c>
    </row>
    <row r="22" spans="1:2" x14ac:dyDescent="0.2">
      <c r="A22">
        <v>101</v>
      </c>
      <c r="B22">
        <v>339</v>
      </c>
    </row>
    <row r="23" spans="1:2" x14ac:dyDescent="0.2">
      <c r="A23">
        <v>107</v>
      </c>
      <c r="B23">
        <v>141</v>
      </c>
    </row>
    <row r="24" spans="1:2" x14ac:dyDescent="0.2">
      <c r="A24">
        <v>113</v>
      </c>
      <c r="B24">
        <v>79</v>
      </c>
    </row>
    <row r="25" spans="1:2" x14ac:dyDescent="0.2">
      <c r="A25">
        <v>120</v>
      </c>
      <c r="B25">
        <v>273</v>
      </c>
    </row>
    <row r="26" spans="1:2" x14ac:dyDescent="0.2">
      <c r="A26">
        <v>125</v>
      </c>
      <c r="B26">
        <v>109</v>
      </c>
    </row>
    <row r="27" spans="1:2" x14ac:dyDescent="0.2">
      <c r="A27">
        <v>129</v>
      </c>
      <c r="B27">
        <v>492</v>
      </c>
    </row>
    <row r="28" spans="1:2" x14ac:dyDescent="0.2">
      <c r="A28">
        <v>134</v>
      </c>
      <c r="B28">
        <v>83</v>
      </c>
    </row>
    <row r="29" spans="1:2" x14ac:dyDescent="0.2">
      <c r="A29">
        <v>138</v>
      </c>
      <c r="B29">
        <v>309</v>
      </c>
    </row>
    <row r="30" spans="1:2" x14ac:dyDescent="0.2">
      <c r="A30">
        <v>142</v>
      </c>
      <c r="B30">
        <v>60</v>
      </c>
    </row>
    <row r="31" spans="1:2" x14ac:dyDescent="0.2">
      <c r="A31">
        <v>145</v>
      </c>
      <c r="B31">
        <v>127</v>
      </c>
    </row>
    <row r="32" spans="1:2" x14ac:dyDescent="0.2">
      <c r="A32">
        <v>147</v>
      </c>
      <c r="B32">
        <v>465</v>
      </c>
    </row>
    <row r="33" spans="1:2" x14ac:dyDescent="0.2">
      <c r="A33">
        <v>148</v>
      </c>
      <c r="B33">
        <v>659</v>
      </c>
    </row>
    <row r="34" spans="1:2" x14ac:dyDescent="0.2">
      <c r="A34">
        <v>150</v>
      </c>
      <c r="B34">
        <v>137</v>
      </c>
    </row>
    <row r="35" spans="1:2" x14ac:dyDescent="0.2">
      <c r="A35">
        <v>154</v>
      </c>
      <c r="B35">
        <v>1790</v>
      </c>
    </row>
    <row r="36" spans="1:2" x14ac:dyDescent="0.2">
      <c r="A36">
        <v>172</v>
      </c>
      <c r="B36">
        <v>764</v>
      </c>
    </row>
    <row r="37" spans="1:2" x14ac:dyDescent="0.2">
      <c r="A37">
        <v>190</v>
      </c>
      <c r="B37">
        <v>201</v>
      </c>
    </row>
    <row r="38" spans="1:2" x14ac:dyDescent="0.2">
      <c r="A38">
        <v>197</v>
      </c>
      <c r="B38">
        <v>214</v>
      </c>
    </row>
    <row r="39" spans="1:2" x14ac:dyDescent="0.2">
      <c r="A39">
        <v>206</v>
      </c>
      <c r="B39">
        <v>52</v>
      </c>
    </row>
    <row r="40" spans="1:2" x14ac:dyDescent="0.2">
      <c r="A40">
        <v>209</v>
      </c>
      <c r="B40">
        <v>218</v>
      </c>
    </row>
    <row r="41" spans="1:2" x14ac:dyDescent="0.2">
      <c r="A41">
        <v>212</v>
      </c>
      <c r="B41">
        <v>990</v>
      </c>
    </row>
    <row r="42" spans="1:2" x14ac:dyDescent="0.2">
      <c r="A42">
        <v>234</v>
      </c>
      <c r="B42">
        <v>386</v>
      </c>
    </row>
    <row r="43" spans="1:2" x14ac:dyDescent="0.2">
      <c r="A43">
        <v>237</v>
      </c>
      <c r="B43">
        <v>167</v>
      </c>
    </row>
    <row r="44" spans="1:2" x14ac:dyDescent="0.2">
      <c r="A44">
        <v>240</v>
      </c>
      <c r="B44">
        <v>223</v>
      </c>
    </row>
    <row r="45" spans="1:2" x14ac:dyDescent="0.2">
      <c r="A45">
        <v>250</v>
      </c>
      <c r="B45">
        <v>696</v>
      </c>
    </row>
    <row r="46" spans="1:2" x14ac:dyDescent="0.2">
      <c r="A46">
        <v>264</v>
      </c>
      <c r="B46">
        <v>81</v>
      </c>
    </row>
    <row r="47" spans="1:2" x14ac:dyDescent="0.2">
      <c r="A47">
        <v>266</v>
      </c>
      <c r="B47">
        <v>2839</v>
      </c>
    </row>
    <row r="48" spans="1:2" x14ac:dyDescent="0.2">
      <c r="A48">
        <v>282</v>
      </c>
      <c r="B48">
        <v>451</v>
      </c>
    </row>
    <row r="49" spans="1:2" x14ac:dyDescent="0.2">
      <c r="A49">
        <v>284</v>
      </c>
      <c r="B49">
        <v>607</v>
      </c>
    </row>
    <row r="50" spans="1:2" x14ac:dyDescent="0.2">
      <c r="A50">
        <v>306</v>
      </c>
      <c r="B50">
        <v>74</v>
      </c>
    </row>
    <row r="51" spans="1:2" x14ac:dyDescent="0.2">
      <c r="A51">
        <v>308</v>
      </c>
      <c r="B51">
        <v>298</v>
      </c>
    </row>
    <row r="52" spans="1:2" x14ac:dyDescent="0.2">
      <c r="A52">
        <v>310</v>
      </c>
      <c r="B52">
        <v>100</v>
      </c>
    </row>
    <row r="53" spans="1:2" x14ac:dyDescent="0.2">
      <c r="A53">
        <v>313</v>
      </c>
      <c r="B53">
        <v>173</v>
      </c>
    </row>
    <row r="54" spans="1:2" x14ac:dyDescent="0.2">
      <c r="A54">
        <v>315</v>
      </c>
      <c r="B54">
        <v>65</v>
      </c>
    </row>
    <row r="55" spans="1:2" x14ac:dyDescent="0.2">
      <c r="A55">
        <v>318</v>
      </c>
      <c r="B55">
        <v>336</v>
      </c>
    </row>
    <row r="56" spans="1:2" x14ac:dyDescent="0.2">
      <c r="A56">
        <v>321</v>
      </c>
      <c r="B56">
        <v>77</v>
      </c>
    </row>
    <row r="57" spans="1:2" x14ac:dyDescent="0.2">
      <c r="A57">
        <v>347</v>
      </c>
      <c r="B57">
        <v>58</v>
      </c>
    </row>
    <row r="58" spans="1:2" x14ac:dyDescent="0.2">
      <c r="A58">
        <v>353</v>
      </c>
      <c r="B58">
        <v>77</v>
      </c>
    </row>
    <row r="59" spans="1:2" x14ac:dyDescent="0.2">
      <c r="A59">
        <v>360</v>
      </c>
      <c r="B59">
        <v>2939</v>
      </c>
    </row>
    <row r="60" spans="1:2" x14ac:dyDescent="0.2">
      <c r="A60">
        <v>361</v>
      </c>
      <c r="B60">
        <v>558</v>
      </c>
    </row>
    <row r="61" spans="1:2" x14ac:dyDescent="0.2">
      <c r="A61">
        <v>364</v>
      </c>
      <c r="B61">
        <v>250</v>
      </c>
    </row>
    <row r="62" spans="1:2" x14ac:dyDescent="0.2">
      <c r="A62">
        <v>368</v>
      </c>
      <c r="B62">
        <v>326</v>
      </c>
    </row>
    <row r="63" spans="1:2" x14ac:dyDescent="0.2">
      <c r="A63">
        <v>376</v>
      </c>
      <c r="B63">
        <v>626</v>
      </c>
    </row>
    <row r="64" spans="1:2" x14ac:dyDescent="0.2">
      <c r="A64">
        <v>380</v>
      </c>
      <c r="B64">
        <v>239</v>
      </c>
    </row>
    <row r="65" spans="1:2" x14ac:dyDescent="0.2">
      <c r="A65">
        <v>390</v>
      </c>
      <c r="B65">
        <v>72</v>
      </c>
    </row>
    <row r="66" spans="1:2" x14ac:dyDescent="0.2">
      <c r="A66">
        <v>400</v>
      </c>
      <c r="B66">
        <v>189</v>
      </c>
    </row>
    <row r="67" spans="1:2" x14ac:dyDescent="0.2">
      <c r="A67">
        <v>411</v>
      </c>
      <c r="B67">
        <v>161</v>
      </c>
    </row>
    <row r="68" spans="1:2" x14ac:dyDescent="0.2">
      <c r="A68">
        <v>425</v>
      </c>
      <c r="B68">
        <v>118</v>
      </c>
    </row>
    <row r="69" spans="1:2" x14ac:dyDescent="0.2">
      <c r="A69">
        <v>440</v>
      </c>
      <c r="B69">
        <v>756</v>
      </c>
    </row>
    <row r="70" spans="1:2" x14ac:dyDescent="0.2">
      <c r="A70">
        <v>467</v>
      </c>
      <c r="B70">
        <v>85</v>
      </c>
    </row>
    <row r="71" spans="1:2" x14ac:dyDescent="0.2">
      <c r="A71">
        <v>475</v>
      </c>
      <c r="B71">
        <v>62</v>
      </c>
    </row>
    <row r="72" spans="1:2" x14ac:dyDescent="0.2">
      <c r="A72">
        <v>480</v>
      </c>
      <c r="B72">
        <v>276</v>
      </c>
    </row>
    <row r="73" spans="1:2" x14ac:dyDescent="0.2">
      <c r="A73">
        <v>483</v>
      </c>
      <c r="B73">
        <v>159</v>
      </c>
    </row>
    <row r="74" spans="1:2" x14ac:dyDescent="0.2">
      <c r="A74">
        <v>490</v>
      </c>
      <c r="B74">
        <v>841</v>
      </c>
    </row>
    <row r="75" spans="1:2" x14ac:dyDescent="0.2">
      <c r="A75">
        <v>495</v>
      </c>
      <c r="B75">
        <v>372</v>
      </c>
    </row>
    <row r="76" spans="1:2" x14ac:dyDescent="0.2">
      <c r="A76">
        <v>501</v>
      </c>
      <c r="B76">
        <v>44</v>
      </c>
    </row>
    <row r="77" spans="1:2" x14ac:dyDescent="0.2">
      <c r="A77">
        <v>541</v>
      </c>
      <c r="B77">
        <v>275</v>
      </c>
    </row>
    <row r="78" spans="1:2" x14ac:dyDescent="0.2">
      <c r="A78">
        <v>543</v>
      </c>
      <c r="B78">
        <v>146</v>
      </c>
    </row>
    <row r="79" spans="1:2" x14ac:dyDescent="0.2">
      <c r="A79">
        <v>576</v>
      </c>
      <c r="B79">
        <v>94</v>
      </c>
    </row>
    <row r="80" spans="1:2" x14ac:dyDescent="0.2">
      <c r="A80">
        <v>579</v>
      </c>
      <c r="B80">
        <v>777</v>
      </c>
    </row>
    <row r="81" spans="1:2" x14ac:dyDescent="0.2">
      <c r="A81">
        <v>585</v>
      </c>
      <c r="B81">
        <v>212</v>
      </c>
    </row>
    <row r="82" spans="1:2" x14ac:dyDescent="0.2">
      <c r="A82">
        <v>591</v>
      </c>
      <c r="B82">
        <v>226</v>
      </c>
    </row>
    <row r="83" spans="1:2" x14ac:dyDescent="0.2">
      <c r="A83">
        <v>604</v>
      </c>
      <c r="B83">
        <v>364</v>
      </c>
    </row>
    <row r="84" spans="1:2" x14ac:dyDescent="0.2">
      <c r="A84">
        <v>607</v>
      </c>
      <c r="B84">
        <v>137</v>
      </c>
    </row>
    <row r="85" spans="1:2" x14ac:dyDescent="0.2">
      <c r="A85">
        <v>615</v>
      </c>
      <c r="B85">
        <v>1438</v>
      </c>
    </row>
    <row r="86" spans="1:2" x14ac:dyDescent="0.2">
      <c r="A86">
        <v>628</v>
      </c>
      <c r="B86">
        <v>168</v>
      </c>
    </row>
    <row r="87" spans="1:2" x14ac:dyDescent="0.2">
      <c r="A87">
        <v>631</v>
      </c>
      <c r="B87">
        <v>312</v>
      </c>
    </row>
    <row r="88" spans="1:2" x14ac:dyDescent="0.2">
      <c r="A88">
        <v>642</v>
      </c>
      <c r="B88">
        <v>178</v>
      </c>
    </row>
    <row r="89" spans="1:2" x14ac:dyDescent="0.2">
      <c r="A89">
        <v>647</v>
      </c>
      <c r="B89">
        <v>124</v>
      </c>
    </row>
    <row r="90" spans="1:2" x14ac:dyDescent="0.2">
      <c r="A90">
        <v>649</v>
      </c>
      <c r="B90">
        <v>245</v>
      </c>
    </row>
    <row r="91" spans="1:2" x14ac:dyDescent="0.2">
      <c r="A91">
        <v>652</v>
      </c>
      <c r="B91">
        <v>84</v>
      </c>
    </row>
    <row r="92" spans="1:2" x14ac:dyDescent="0.2">
      <c r="A92">
        <v>656</v>
      </c>
      <c r="B92">
        <v>236</v>
      </c>
    </row>
    <row r="93" spans="1:2" x14ac:dyDescent="0.2">
      <c r="A93">
        <v>658</v>
      </c>
      <c r="B93">
        <v>115</v>
      </c>
    </row>
    <row r="94" spans="1:2" x14ac:dyDescent="0.2">
      <c r="A94">
        <v>659</v>
      </c>
      <c r="B94">
        <v>357</v>
      </c>
    </row>
    <row r="95" spans="1:2" x14ac:dyDescent="0.2">
      <c r="A95">
        <v>660</v>
      </c>
      <c r="B95">
        <v>188</v>
      </c>
    </row>
    <row r="96" spans="1:2" x14ac:dyDescent="0.2">
      <c r="A96">
        <v>664</v>
      </c>
      <c r="B96">
        <v>387</v>
      </c>
    </row>
    <row r="97" spans="1:2" x14ac:dyDescent="0.2">
      <c r="A97">
        <v>665</v>
      </c>
      <c r="B97">
        <v>568</v>
      </c>
    </row>
    <row r="98" spans="1:2" x14ac:dyDescent="0.2">
      <c r="A98">
        <v>667</v>
      </c>
      <c r="B98">
        <v>230</v>
      </c>
    </row>
    <row r="99" spans="1:2" x14ac:dyDescent="0.2">
      <c r="A99">
        <v>670</v>
      </c>
      <c r="B99">
        <v>401</v>
      </c>
    </row>
    <row r="100" spans="1:2" x14ac:dyDescent="0.2">
      <c r="A100">
        <v>674</v>
      </c>
      <c r="B100">
        <v>257</v>
      </c>
    </row>
    <row r="101" spans="1:2" x14ac:dyDescent="0.2">
      <c r="A101">
        <v>679</v>
      </c>
      <c r="B101">
        <v>241</v>
      </c>
    </row>
    <row r="102" spans="1:2" x14ac:dyDescent="0.2">
      <c r="A102">
        <v>686</v>
      </c>
      <c r="B102">
        <v>454</v>
      </c>
    </row>
    <row r="103" spans="1:2" x14ac:dyDescent="0.2">
      <c r="A103">
        <v>690</v>
      </c>
      <c r="B103">
        <v>130</v>
      </c>
    </row>
    <row r="104" spans="1:2" x14ac:dyDescent="0.2">
      <c r="A104">
        <v>697</v>
      </c>
      <c r="B104">
        <v>350</v>
      </c>
    </row>
    <row r="105" spans="1:2" x14ac:dyDescent="0.2">
      <c r="A105">
        <v>736</v>
      </c>
      <c r="B105">
        <v>435</v>
      </c>
    </row>
    <row r="106" spans="1:2" x14ac:dyDescent="0.2">
      <c r="A106">
        <v>756</v>
      </c>
      <c r="B106">
        <v>646</v>
      </c>
    </row>
    <row r="107" spans="1:2" x14ac:dyDescent="0.2">
      <c r="A107">
        <v>761</v>
      </c>
      <c r="B107">
        <v>465</v>
      </c>
    </row>
    <row r="108" spans="1:2" x14ac:dyDescent="0.2">
      <c r="A108">
        <v>789</v>
      </c>
      <c r="B108">
        <v>238</v>
      </c>
    </row>
    <row r="109" spans="1:2" x14ac:dyDescent="0.2">
      <c r="A109">
        <v>790</v>
      </c>
      <c r="B109">
        <v>388</v>
      </c>
    </row>
    <row r="110" spans="1:2" x14ac:dyDescent="0.2">
      <c r="A110">
        <v>792</v>
      </c>
      <c r="B110">
        <v>74</v>
      </c>
    </row>
    <row r="111" spans="1:2" x14ac:dyDescent="0.2">
      <c r="A111">
        <v>809</v>
      </c>
      <c r="B111">
        <v>97</v>
      </c>
    </row>
    <row r="112" spans="1:2" x14ac:dyDescent="0.2">
      <c r="A112">
        <v>819</v>
      </c>
      <c r="B112">
        <v>90</v>
      </c>
    </row>
    <row r="113" spans="1:2" x14ac:dyDescent="0.2">
      <c r="A113">
        <v>837</v>
      </c>
      <c r="B113">
        <v>2858</v>
      </c>
    </row>
    <row r="114" spans="1:2" x14ac:dyDescent="0.2">
      <c r="A114">
        <v>842</v>
      </c>
      <c r="B114">
        <v>77</v>
      </c>
    </row>
    <row r="115" spans="1:2" x14ac:dyDescent="0.2">
      <c r="A115">
        <v>847</v>
      </c>
      <c r="B115">
        <v>680</v>
      </c>
    </row>
    <row r="116" spans="1:2" x14ac:dyDescent="0.2">
      <c r="A116">
        <v>854</v>
      </c>
      <c r="B116">
        <v>172</v>
      </c>
    </row>
    <row r="117" spans="1:2" x14ac:dyDescent="0.2">
      <c r="A117">
        <v>856</v>
      </c>
      <c r="B117">
        <v>73</v>
      </c>
    </row>
    <row r="118" spans="1:2" x14ac:dyDescent="0.2">
      <c r="A118">
        <v>858</v>
      </c>
      <c r="B118">
        <v>187</v>
      </c>
    </row>
    <row r="119" spans="1:2" x14ac:dyDescent="0.2">
      <c r="A119">
        <v>861</v>
      </c>
      <c r="B119">
        <v>96</v>
      </c>
    </row>
    <row r="120" spans="1:2" x14ac:dyDescent="0.2">
      <c r="A120">
        <v>873</v>
      </c>
      <c r="B120">
        <v>168</v>
      </c>
    </row>
    <row r="121" spans="1:2" x14ac:dyDescent="0.2">
      <c r="A121">
        <v>885</v>
      </c>
      <c r="B121">
        <v>106</v>
      </c>
    </row>
    <row r="122" spans="1:2" x14ac:dyDescent="0.2">
      <c r="A122">
        <v>887</v>
      </c>
      <c r="B122">
        <v>746</v>
      </c>
    </row>
    <row r="123" spans="1:2" x14ac:dyDescent="0.2">
      <c r="A123">
        <v>890</v>
      </c>
      <c r="B123">
        <v>385</v>
      </c>
    </row>
    <row r="124" spans="1:2" x14ac:dyDescent="0.2">
      <c r="A124">
        <v>893</v>
      </c>
      <c r="B124">
        <v>162</v>
      </c>
    </row>
    <row r="125" spans="1:2" x14ac:dyDescent="0.2">
      <c r="A125">
        <v>895</v>
      </c>
      <c r="B125">
        <v>375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5"/>
  <sheetViews>
    <sheetView workbookViewId="0">
      <selection activeCell="G18" sqref="G18:G19"/>
    </sheetView>
  </sheetViews>
  <sheetFormatPr baseColWidth="10" defaultRowHeight="12.75" x14ac:dyDescent="0.2"/>
  <sheetData>
    <row r="1" spans="1:11" x14ac:dyDescent="0.2">
      <c r="A1">
        <v>5</v>
      </c>
      <c r="B1">
        <v>1</v>
      </c>
      <c r="C1" t="s">
        <v>143</v>
      </c>
      <c r="D1" s="5">
        <v>2101771</v>
      </c>
      <c r="E1" s="5">
        <v>2129336</v>
      </c>
      <c r="F1" s="5">
        <v>2157094</v>
      </c>
      <c r="G1">
        <v>2185539</v>
      </c>
      <c r="H1">
        <v>2213549</v>
      </c>
      <c r="I1">
        <v>2240690</v>
      </c>
      <c r="J1">
        <v>2266969</v>
      </c>
      <c r="K1">
        <v>2293601</v>
      </c>
    </row>
    <row r="2" spans="1:11" x14ac:dyDescent="0.2">
      <c r="A2">
        <v>5</v>
      </c>
      <c r="B2">
        <v>2</v>
      </c>
      <c r="C2" t="s">
        <v>144</v>
      </c>
      <c r="D2" s="5">
        <v>22492</v>
      </c>
      <c r="E2" s="5">
        <v>22237</v>
      </c>
      <c r="F2" s="5">
        <v>22026</v>
      </c>
      <c r="G2">
        <v>21822</v>
      </c>
      <c r="H2">
        <v>21619</v>
      </c>
      <c r="I2">
        <v>21371</v>
      </c>
      <c r="J2">
        <v>21166</v>
      </c>
      <c r="K2">
        <v>20942</v>
      </c>
    </row>
    <row r="3" spans="1:11" x14ac:dyDescent="0.2">
      <c r="A3">
        <v>5</v>
      </c>
      <c r="B3">
        <v>4</v>
      </c>
      <c r="C3" t="s">
        <v>145</v>
      </c>
      <c r="D3" s="5">
        <v>2649</v>
      </c>
      <c r="E3" s="5">
        <v>2656</v>
      </c>
      <c r="F3" s="5">
        <v>2663</v>
      </c>
      <c r="G3">
        <v>2655</v>
      </c>
      <c r="H3">
        <v>2672</v>
      </c>
      <c r="I3">
        <v>2668</v>
      </c>
      <c r="J3">
        <v>2692</v>
      </c>
      <c r="K3">
        <v>2661</v>
      </c>
    </row>
    <row r="4" spans="1:11" x14ac:dyDescent="0.2">
      <c r="A4">
        <v>5</v>
      </c>
      <c r="B4">
        <v>21</v>
      </c>
      <c r="C4" t="s">
        <v>146</v>
      </c>
      <c r="D4" s="5">
        <v>4697</v>
      </c>
      <c r="E4" s="5">
        <v>4679</v>
      </c>
      <c r="F4" s="5">
        <v>4694</v>
      </c>
      <c r="G4">
        <v>4679</v>
      </c>
      <c r="H4">
        <v>4678</v>
      </c>
      <c r="I4">
        <v>4649</v>
      </c>
      <c r="J4">
        <v>4672</v>
      </c>
      <c r="K4">
        <v>4674</v>
      </c>
    </row>
    <row r="5" spans="1:11" x14ac:dyDescent="0.2">
      <c r="A5">
        <v>5</v>
      </c>
      <c r="B5">
        <v>30</v>
      </c>
      <c r="C5" t="s">
        <v>147</v>
      </c>
      <c r="D5" s="5">
        <v>27482</v>
      </c>
      <c r="E5" s="5">
        <v>27725</v>
      </c>
      <c r="F5" s="5">
        <v>27920</v>
      </c>
      <c r="G5">
        <v>28132</v>
      </c>
      <c r="H5">
        <v>28354</v>
      </c>
      <c r="I5">
        <v>28482</v>
      </c>
      <c r="J5">
        <v>28780</v>
      </c>
      <c r="K5">
        <v>28888</v>
      </c>
    </row>
    <row r="6" spans="1:11" x14ac:dyDescent="0.2">
      <c r="A6">
        <v>5</v>
      </c>
      <c r="B6">
        <v>31</v>
      </c>
      <c r="C6" t="s">
        <v>148</v>
      </c>
      <c r="D6" s="5">
        <v>23330</v>
      </c>
      <c r="E6" s="5">
        <v>23535</v>
      </c>
      <c r="F6" s="5">
        <v>23772</v>
      </c>
      <c r="G6">
        <v>23986</v>
      </c>
      <c r="H6">
        <v>24156</v>
      </c>
      <c r="I6">
        <v>24332</v>
      </c>
      <c r="J6">
        <v>24548</v>
      </c>
      <c r="K6">
        <v>24753</v>
      </c>
    </row>
    <row r="7" spans="1:11" x14ac:dyDescent="0.2">
      <c r="A7">
        <v>5</v>
      </c>
      <c r="B7">
        <v>34</v>
      </c>
      <c r="C7" t="s">
        <v>149</v>
      </c>
      <c r="D7" s="5">
        <v>41952</v>
      </c>
      <c r="E7" s="5">
        <v>41965</v>
      </c>
      <c r="F7" s="5">
        <v>42074</v>
      </c>
      <c r="G7">
        <v>42152</v>
      </c>
      <c r="H7">
        <v>42173</v>
      </c>
      <c r="I7">
        <v>42257</v>
      </c>
      <c r="J7">
        <v>42284</v>
      </c>
      <c r="K7">
        <v>42393</v>
      </c>
    </row>
    <row r="8" spans="1:11" x14ac:dyDescent="0.2">
      <c r="A8">
        <v>5</v>
      </c>
      <c r="B8">
        <v>36</v>
      </c>
      <c r="C8" t="s">
        <v>150</v>
      </c>
      <c r="D8" s="5">
        <v>5832</v>
      </c>
      <c r="E8" s="5">
        <v>5813</v>
      </c>
      <c r="F8" s="5">
        <v>5793</v>
      </c>
      <c r="G8">
        <v>5795</v>
      </c>
      <c r="H8">
        <v>5801</v>
      </c>
      <c r="I8">
        <v>5784</v>
      </c>
      <c r="J8">
        <v>5773</v>
      </c>
      <c r="K8">
        <v>5785</v>
      </c>
    </row>
    <row r="9" spans="1:11" x14ac:dyDescent="0.2">
      <c r="A9">
        <v>5</v>
      </c>
      <c r="B9">
        <v>38</v>
      </c>
      <c r="C9" t="s">
        <v>151</v>
      </c>
      <c r="D9" s="5">
        <v>12040</v>
      </c>
      <c r="E9" s="5">
        <v>11968</v>
      </c>
      <c r="F9" s="5">
        <v>11912</v>
      </c>
      <c r="G9">
        <v>11853</v>
      </c>
      <c r="H9">
        <v>11788</v>
      </c>
      <c r="I9">
        <v>11694</v>
      </c>
      <c r="J9">
        <v>11661</v>
      </c>
      <c r="K9">
        <v>11586</v>
      </c>
    </row>
    <row r="10" spans="1:11" x14ac:dyDescent="0.2">
      <c r="A10">
        <v>5</v>
      </c>
      <c r="B10">
        <v>40</v>
      </c>
      <c r="C10" t="s">
        <v>152</v>
      </c>
      <c r="D10" s="5">
        <v>16173</v>
      </c>
      <c r="E10" s="5">
        <v>16384</v>
      </c>
      <c r="F10" s="5">
        <v>16573</v>
      </c>
      <c r="G10">
        <v>16733</v>
      </c>
      <c r="H10">
        <v>16908</v>
      </c>
      <c r="I10">
        <v>17072</v>
      </c>
      <c r="J10">
        <v>17264</v>
      </c>
      <c r="K10">
        <v>17383</v>
      </c>
    </row>
    <row r="11" spans="1:11" x14ac:dyDescent="0.2">
      <c r="A11">
        <v>5</v>
      </c>
      <c r="B11">
        <v>42</v>
      </c>
      <c r="C11" t="s">
        <v>153</v>
      </c>
      <c r="D11" s="5">
        <v>23793</v>
      </c>
      <c r="E11" s="5">
        <v>23989</v>
      </c>
      <c r="F11" s="5">
        <v>24183</v>
      </c>
      <c r="G11">
        <v>24381</v>
      </c>
      <c r="H11">
        <v>24522</v>
      </c>
      <c r="I11">
        <v>24698</v>
      </c>
      <c r="J11">
        <v>24878</v>
      </c>
      <c r="K11">
        <v>25075</v>
      </c>
    </row>
    <row r="12" spans="1:11" x14ac:dyDescent="0.2">
      <c r="A12">
        <v>5</v>
      </c>
      <c r="B12">
        <v>44</v>
      </c>
      <c r="C12" t="s">
        <v>154</v>
      </c>
      <c r="D12" s="5">
        <v>6840</v>
      </c>
      <c r="E12" s="5">
        <v>6865</v>
      </c>
      <c r="F12" s="5">
        <v>6839</v>
      </c>
      <c r="G12">
        <v>6812</v>
      </c>
      <c r="H12">
        <v>6855</v>
      </c>
      <c r="I12">
        <v>6880</v>
      </c>
      <c r="J12">
        <v>6894</v>
      </c>
      <c r="K12">
        <v>6905</v>
      </c>
    </row>
    <row r="13" spans="1:11" x14ac:dyDescent="0.2">
      <c r="A13">
        <v>5</v>
      </c>
      <c r="B13">
        <v>45</v>
      </c>
      <c r="C13" t="s">
        <v>155</v>
      </c>
      <c r="D13" s="5">
        <v>95990</v>
      </c>
      <c r="E13" s="5">
        <v>98124</v>
      </c>
      <c r="F13" s="5">
        <v>100282</v>
      </c>
      <c r="G13">
        <v>102469</v>
      </c>
      <c r="H13">
        <v>104703</v>
      </c>
      <c r="I13">
        <v>106833</v>
      </c>
      <c r="J13">
        <v>108910</v>
      </c>
      <c r="K13">
        <v>111088</v>
      </c>
    </row>
    <row r="14" spans="1:11" x14ac:dyDescent="0.2">
      <c r="A14">
        <v>5</v>
      </c>
      <c r="B14">
        <v>51</v>
      </c>
      <c r="C14" t="s">
        <v>156</v>
      </c>
      <c r="D14" s="5">
        <v>29128</v>
      </c>
      <c r="E14" s="5">
        <v>29070</v>
      </c>
      <c r="F14" s="5">
        <v>29075</v>
      </c>
      <c r="G14">
        <v>29052</v>
      </c>
      <c r="H14">
        <v>29059</v>
      </c>
      <c r="I14">
        <v>29049</v>
      </c>
      <c r="J14">
        <v>28949</v>
      </c>
      <c r="K14">
        <v>28913</v>
      </c>
    </row>
    <row r="15" spans="1:11" x14ac:dyDescent="0.2">
      <c r="A15">
        <v>5</v>
      </c>
      <c r="B15">
        <v>55</v>
      </c>
      <c r="C15" t="s">
        <v>157</v>
      </c>
      <c r="D15" s="5">
        <v>9261</v>
      </c>
      <c r="E15" s="5">
        <v>9113</v>
      </c>
      <c r="F15" s="5">
        <v>8941</v>
      </c>
      <c r="G15">
        <v>8789</v>
      </c>
      <c r="H15">
        <v>8662</v>
      </c>
      <c r="I15">
        <v>8504</v>
      </c>
      <c r="J15">
        <v>8364</v>
      </c>
      <c r="K15">
        <v>8238</v>
      </c>
    </row>
    <row r="16" spans="1:11" x14ac:dyDescent="0.2">
      <c r="A16">
        <v>5</v>
      </c>
      <c r="B16">
        <v>59</v>
      </c>
      <c r="C16" t="s">
        <v>158</v>
      </c>
      <c r="D16" s="5">
        <v>5865</v>
      </c>
      <c r="E16" s="5">
        <v>5756</v>
      </c>
      <c r="F16" s="5">
        <v>5701</v>
      </c>
      <c r="G16">
        <v>5652</v>
      </c>
      <c r="H16">
        <v>5596</v>
      </c>
      <c r="I16">
        <v>5503</v>
      </c>
      <c r="J16">
        <v>5461</v>
      </c>
      <c r="K16">
        <v>5387</v>
      </c>
    </row>
    <row r="17" spans="1:11" x14ac:dyDescent="0.2">
      <c r="A17">
        <v>5</v>
      </c>
      <c r="B17">
        <v>79</v>
      </c>
      <c r="C17" t="s">
        <v>159</v>
      </c>
      <c r="D17" s="5">
        <v>44721</v>
      </c>
      <c r="E17" s="5">
        <v>45292</v>
      </c>
      <c r="F17" s="5">
        <v>45910</v>
      </c>
      <c r="G17">
        <v>46509</v>
      </c>
      <c r="H17">
        <v>47107</v>
      </c>
      <c r="I17">
        <v>47763</v>
      </c>
      <c r="J17">
        <v>48274</v>
      </c>
      <c r="K17">
        <v>48869</v>
      </c>
    </row>
    <row r="18" spans="1:11" x14ac:dyDescent="0.2">
      <c r="A18">
        <v>5</v>
      </c>
      <c r="B18">
        <v>86</v>
      </c>
      <c r="C18" t="s">
        <v>160</v>
      </c>
      <c r="D18" s="5">
        <v>5889</v>
      </c>
      <c r="E18" s="5">
        <v>5859</v>
      </c>
      <c r="F18" s="5">
        <v>5852</v>
      </c>
      <c r="G18">
        <v>5850</v>
      </c>
      <c r="H18">
        <v>5896</v>
      </c>
      <c r="I18">
        <v>5904</v>
      </c>
      <c r="J18">
        <v>5894</v>
      </c>
      <c r="K18">
        <v>5925</v>
      </c>
    </row>
    <row r="19" spans="1:11" x14ac:dyDescent="0.2">
      <c r="A19">
        <v>5</v>
      </c>
      <c r="B19">
        <v>88</v>
      </c>
      <c r="C19" t="s">
        <v>161</v>
      </c>
      <c r="D19" s="5">
        <v>417978</v>
      </c>
      <c r="E19" s="5">
        <v>427040</v>
      </c>
      <c r="F19" s="5">
        <v>436136</v>
      </c>
      <c r="G19">
        <v>445349</v>
      </c>
      <c r="H19">
        <v>454478</v>
      </c>
      <c r="I19">
        <v>463443</v>
      </c>
      <c r="J19">
        <v>472177</v>
      </c>
      <c r="K19">
        <v>481036</v>
      </c>
    </row>
    <row r="20" spans="1:11" x14ac:dyDescent="0.2">
      <c r="A20">
        <v>5</v>
      </c>
      <c r="B20">
        <v>91</v>
      </c>
      <c r="C20" t="s">
        <v>162</v>
      </c>
      <c r="D20" s="5">
        <v>11315</v>
      </c>
      <c r="E20" s="5">
        <v>11216</v>
      </c>
      <c r="F20" s="5">
        <v>11108</v>
      </c>
      <c r="G20">
        <v>10993</v>
      </c>
      <c r="H20">
        <v>10902</v>
      </c>
      <c r="I20">
        <v>10815</v>
      </c>
      <c r="J20">
        <v>10711</v>
      </c>
      <c r="K20">
        <v>10632</v>
      </c>
    </row>
    <row r="21" spans="1:11" x14ac:dyDescent="0.2">
      <c r="A21">
        <v>5</v>
      </c>
      <c r="B21">
        <v>93</v>
      </c>
      <c r="C21" t="s">
        <v>163</v>
      </c>
      <c r="D21" s="5">
        <v>15585</v>
      </c>
      <c r="E21" s="5">
        <v>15563</v>
      </c>
      <c r="F21" s="5">
        <v>15555</v>
      </c>
      <c r="G21">
        <v>15566</v>
      </c>
      <c r="H21">
        <v>15526</v>
      </c>
      <c r="I21">
        <v>15491</v>
      </c>
      <c r="J21">
        <v>15554</v>
      </c>
      <c r="K21">
        <v>15443</v>
      </c>
    </row>
    <row r="22" spans="1:11" x14ac:dyDescent="0.2">
      <c r="A22">
        <v>5</v>
      </c>
      <c r="B22">
        <v>101</v>
      </c>
      <c r="C22" t="s">
        <v>164</v>
      </c>
      <c r="D22" s="5">
        <v>27061</v>
      </c>
      <c r="E22" s="5">
        <v>26927</v>
      </c>
      <c r="F22" s="5">
        <v>26829</v>
      </c>
      <c r="G22">
        <v>26722</v>
      </c>
      <c r="H22">
        <v>26554</v>
      </c>
      <c r="I22">
        <v>26421</v>
      </c>
      <c r="J22">
        <v>26297</v>
      </c>
      <c r="K22">
        <v>26185</v>
      </c>
    </row>
    <row r="23" spans="1:11" x14ac:dyDescent="0.2">
      <c r="A23">
        <v>5</v>
      </c>
      <c r="B23">
        <v>107</v>
      </c>
      <c r="C23" t="s">
        <v>165</v>
      </c>
      <c r="D23" s="5">
        <v>8379</v>
      </c>
      <c r="E23" s="5">
        <v>8328</v>
      </c>
      <c r="F23" s="5">
        <v>8268</v>
      </c>
      <c r="G23">
        <v>8256</v>
      </c>
      <c r="H23">
        <v>8212</v>
      </c>
      <c r="I23">
        <v>8193</v>
      </c>
      <c r="J23">
        <v>8176</v>
      </c>
      <c r="K23">
        <v>8135</v>
      </c>
    </row>
    <row r="24" spans="1:11" x14ac:dyDescent="0.2">
      <c r="A24">
        <v>5</v>
      </c>
      <c r="B24">
        <v>113</v>
      </c>
      <c r="C24" t="s">
        <v>166</v>
      </c>
      <c r="D24" s="5">
        <v>8611</v>
      </c>
      <c r="E24" s="5">
        <v>8679</v>
      </c>
      <c r="F24" s="5">
        <v>8672</v>
      </c>
      <c r="G24">
        <v>8766</v>
      </c>
      <c r="H24">
        <v>8811</v>
      </c>
      <c r="I24">
        <v>8895</v>
      </c>
      <c r="J24">
        <v>8952</v>
      </c>
      <c r="K24">
        <v>9034</v>
      </c>
    </row>
    <row r="25" spans="1:11" x14ac:dyDescent="0.2">
      <c r="A25">
        <v>5</v>
      </c>
      <c r="B25">
        <v>120</v>
      </c>
      <c r="C25" t="s">
        <v>167</v>
      </c>
      <c r="D25" s="5">
        <v>25522</v>
      </c>
      <c r="E25" s="5">
        <v>25805</v>
      </c>
      <c r="F25" s="5">
        <v>26081</v>
      </c>
      <c r="G25">
        <v>26363</v>
      </c>
      <c r="H25">
        <v>26678</v>
      </c>
      <c r="I25">
        <v>26952</v>
      </c>
      <c r="J25">
        <v>27193</v>
      </c>
      <c r="K25">
        <v>27503</v>
      </c>
    </row>
    <row r="26" spans="1:11" x14ac:dyDescent="0.2">
      <c r="A26">
        <v>5</v>
      </c>
      <c r="B26">
        <v>125</v>
      </c>
      <c r="C26" t="s">
        <v>168</v>
      </c>
      <c r="D26" s="5">
        <v>7816</v>
      </c>
      <c r="E26" s="5">
        <v>7872</v>
      </c>
      <c r="F26" s="5">
        <v>7892</v>
      </c>
      <c r="G26">
        <v>7915</v>
      </c>
      <c r="H26">
        <v>7956</v>
      </c>
      <c r="I26">
        <v>7994</v>
      </c>
      <c r="J26">
        <v>8047</v>
      </c>
      <c r="K26">
        <v>8100</v>
      </c>
    </row>
    <row r="27" spans="1:11" x14ac:dyDescent="0.2">
      <c r="A27">
        <v>5</v>
      </c>
      <c r="B27">
        <v>129</v>
      </c>
      <c r="C27" t="s">
        <v>169</v>
      </c>
      <c r="D27" s="5">
        <v>67238</v>
      </c>
      <c r="E27" s="5">
        <v>68288</v>
      </c>
      <c r="F27" s="5">
        <v>69321</v>
      </c>
      <c r="G27">
        <v>70414</v>
      </c>
      <c r="H27">
        <v>71475</v>
      </c>
      <c r="I27">
        <v>72507</v>
      </c>
      <c r="J27">
        <v>73517</v>
      </c>
      <c r="K27">
        <v>74529</v>
      </c>
    </row>
    <row r="28" spans="1:11" x14ac:dyDescent="0.2">
      <c r="A28">
        <v>5</v>
      </c>
      <c r="B28">
        <v>134</v>
      </c>
      <c r="C28" t="s">
        <v>170</v>
      </c>
      <c r="D28" s="5">
        <v>9655</v>
      </c>
      <c r="E28" s="5">
        <v>9603</v>
      </c>
      <c r="F28" s="5">
        <v>9560</v>
      </c>
      <c r="G28">
        <v>9471</v>
      </c>
      <c r="H28">
        <v>9437</v>
      </c>
      <c r="I28">
        <v>9398</v>
      </c>
      <c r="J28">
        <v>9370</v>
      </c>
      <c r="K28">
        <v>9321</v>
      </c>
    </row>
    <row r="29" spans="1:11" x14ac:dyDescent="0.2">
      <c r="A29">
        <v>5</v>
      </c>
      <c r="B29">
        <v>138</v>
      </c>
      <c r="C29" t="s">
        <v>171</v>
      </c>
      <c r="D29" s="5">
        <v>16978</v>
      </c>
      <c r="E29" s="5">
        <v>16784</v>
      </c>
      <c r="F29" s="5">
        <v>16648</v>
      </c>
      <c r="G29">
        <v>16521</v>
      </c>
      <c r="H29">
        <v>16364</v>
      </c>
      <c r="I29">
        <v>16205</v>
      </c>
      <c r="J29">
        <v>16068</v>
      </c>
      <c r="K29">
        <v>15909</v>
      </c>
    </row>
    <row r="30" spans="1:11" x14ac:dyDescent="0.2">
      <c r="A30">
        <v>5</v>
      </c>
      <c r="B30">
        <v>142</v>
      </c>
      <c r="C30" t="s">
        <v>172</v>
      </c>
      <c r="D30" s="5">
        <v>5191</v>
      </c>
      <c r="E30" s="5">
        <v>5118</v>
      </c>
      <c r="F30" s="5">
        <v>5072</v>
      </c>
      <c r="G30">
        <v>5015</v>
      </c>
      <c r="H30">
        <v>4935</v>
      </c>
      <c r="I30">
        <v>4901</v>
      </c>
      <c r="J30">
        <v>4852</v>
      </c>
      <c r="K30">
        <v>4776</v>
      </c>
    </row>
    <row r="31" spans="1:11" x14ac:dyDescent="0.2">
      <c r="A31">
        <v>5</v>
      </c>
      <c r="B31">
        <v>145</v>
      </c>
      <c r="C31" t="s">
        <v>173</v>
      </c>
      <c r="D31" s="5">
        <v>5787</v>
      </c>
      <c r="E31" s="5">
        <v>5686</v>
      </c>
      <c r="F31" s="5">
        <v>5593</v>
      </c>
      <c r="G31">
        <v>5500</v>
      </c>
      <c r="H31">
        <v>5410</v>
      </c>
      <c r="I31">
        <v>5304</v>
      </c>
      <c r="J31">
        <v>5209</v>
      </c>
      <c r="K31">
        <v>5127</v>
      </c>
    </row>
    <row r="32" spans="1:11" x14ac:dyDescent="0.2">
      <c r="A32">
        <v>5</v>
      </c>
      <c r="B32">
        <v>147</v>
      </c>
      <c r="C32" t="s">
        <v>174</v>
      </c>
      <c r="D32" s="5">
        <v>36425</v>
      </c>
      <c r="E32" s="5">
        <v>37438</v>
      </c>
      <c r="F32" s="5">
        <v>38430</v>
      </c>
      <c r="G32">
        <v>39427</v>
      </c>
      <c r="H32">
        <v>40473</v>
      </c>
      <c r="I32">
        <v>41450</v>
      </c>
      <c r="J32">
        <v>42441</v>
      </c>
      <c r="K32">
        <v>43369</v>
      </c>
    </row>
    <row r="33" spans="1:11" x14ac:dyDescent="0.2">
      <c r="A33">
        <v>5</v>
      </c>
      <c r="B33">
        <v>148</v>
      </c>
      <c r="C33" t="s">
        <v>175</v>
      </c>
      <c r="D33" s="5">
        <v>49825</v>
      </c>
      <c r="E33" s="5">
        <v>50612</v>
      </c>
      <c r="F33" s="5">
        <v>51409</v>
      </c>
      <c r="G33">
        <v>52215</v>
      </c>
      <c r="H33">
        <v>53063</v>
      </c>
      <c r="I33">
        <v>53894</v>
      </c>
      <c r="J33">
        <v>54657</v>
      </c>
      <c r="K33">
        <v>55464</v>
      </c>
    </row>
    <row r="34" spans="1:11" x14ac:dyDescent="0.2">
      <c r="A34">
        <v>5</v>
      </c>
      <c r="B34">
        <v>150</v>
      </c>
      <c r="C34" t="s">
        <v>176</v>
      </c>
      <c r="D34" s="5">
        <v>3888</v>
      </c>
      <c r="E34" s="5">
        <v>3882</v>
      </c>
      <c r="F34" s="5">
        <v>3892</v>
      </c>
      <c r="G34">
        <v>3888</v>
      </c>
      <c r="H34">
        <v>3905</v>
      </c>
      <c r="I34">
        <v>3906</v>
      </c>
      <c r="J34">
        <v>3914</v>
      </c>
      <c r="K34">
        <v>3930</v>
      </c>
    </row>
    <row r="35" spans="1:11" x14ac:dyDescent="0.2">
      <c r="A35">
        <v>5</v>
      </c>
      <c r="B35">
        <v>154</v>
      </c>
      <c r="C35" t="s">
        <v>177</v>
      </c>
      <c r="D35" s="5">
        <v>73515</v>
      </c>
      <c r="E35" s="5">
        <v>74919</v>
      </c>
      <c r="F35" s="5">
        <v>76352</v>
      </c>
      <c r="G35">
        <v>77825</v>
      </c>
      <c r="H35">
        <v>79274</v>
      </c>
      <c r="I35">
        <v>80719</v>
      </c>
      <c r="J35">
        <v>82081</v>
      </c>
      <c r="K35">
        <v>83472</v>
      </c>
    </row>
    <row r="36" spans="1:11" x14ac:dyDescent="0.2">
      <c r="A36">
        <v>5</v>
      </c>
      <c r="B36">
        <v>172</v>
      </c>
      <c r="C36" t="s">
        <v>178</v>
      </c>
      <c r="D36" s="5">
        <v>46062</v>
      </c>
      <c r="E36" s="5">
        <v>47048</v>
      </c>
      <c r="F36" s="5">
        <v>48017</v>
      </c>
      <c r="G36">
        <v>49013</v>
      </c>
      <c r="H36">
        <v>49975</v>
      </c>
      <c r="I36">
        <v>50949</v>
      </c>
      <c r="J36">
        <v>51934</v>
      </c>
      <c r="K36">
        <v>52877</v>
      </c>
    </row>
    <row r="37" spans="1:11" x14ac:dyDescent="0.2">
      <c r="A37">
        <v>5</v>
      </c>
      <c r="B37">
        <v>190</v>
      </c>
      <c r="C37" t="s">
        <v>179</v>
      </c>
      <c r="D37" s="5">
        <v>9548</v>
      </c>
      <c r="E37" s="5">
        <v>9584</v>
      </c>
      <c r="F37" s="5">
        <v>9591</v>
      </c>
      <c r="G37">
        <v>9592</v>
      </c>
      <c r="H37">
        <v>9637</v>
      </c>
      <c r="I37">
        <v>9669</v>
      </c>
      <c r="J37">
        <v>9670</v>
      </c>
      <c r="K37">
        <v>9618</v>
      </c>
    </row>
    <row r="38" spans="1:11" x14ac:dyDescent="0.2">
      <c r="A38">
        <v>5</v>
      </c>
      <c r="B38">
        <v>197</v>
      </c>
      <c r="C38" t="s">
        <v>180</v>
      </c>
      <c r="D38" s="5">
        <v>18454</v>
      </c>
      <c r="E38" s="5">
        <v>18144</v>
      </c>
      <c r="F38" s="5">
        <v>17860</v>
      </c>
      <c r="G38">
        <v>17588</v>
      </c>
      <c r="H38">
        <v>17280</v>
      </c>
      <c r="I38">
        <v>16990</v>
      </c>
      <c r="J38">
        <v>16721</v>
      </c>
      <c r="K38">
        <v>16434</v>
      </c>
    </row>
    <row r="39" spans="1:11" x14ac:dyDescent="0.2">
      <c r="A39">
        <v>5</v>
      </c>
      <c r="B39">
        <v>206</v>
      </c>
      <c r="C39" t="s">
        <v>181</v>
      </c>
      <c r="D39" s="5">
        <v>5316</v>
      </c>
      <c r="E39" s="5">
        <v>5249</v>
      </c>
      <c r="F39" s="5">
        <v>5212</v>
      </c>
      <c r="G39">
        <v>5172</v>
      </c>
      <c r="H39">
        <v>5122</v>
      </c>
      <c r="I39">
        <v>5073</v>
      </c>
      <c r="J39">
        <v>4984</v>
      </c>
      <c r="K39">
        <v>4919</v>
      </c>
    </row>
    <row r="40" spans="1:11" x14ac:dyDescent="0.2">
      <c r="A40">
        <v>5</v>
      </c>
      <c r="B40">
        <v>209</v>
      </c>
      <c r="C40" t="s">
        <v>182</v>
      </c>
      <c r="D40" s="5">
        <v>21489</v>
      </c>
      <c r="E40" s="5">
        <v>21448</v>
      </c>
      <c r="F40" s="5">
        <v>21386</v>
      </c>
      <c r="G40">
        <v>21381</v>
      </c>
      <c r="H40">
        <v>21315</v>
      </c>
      <c r="I40">
        <v>21260</v>
      </c>
      <c r="J40">
        <v>21270</v>
      </c>
      <c r="K40">
        <v>21184</v>
      </c>
    </row>
    <row r="41" spans="1:11" x14ac:dyDescent="0.2">
      <c r="A41">
        <v>5</v>
      </c>
      <c r="B41">
        <v>212</v>
      </c>
      <c r="C41" t="s">
        <v>183</v>
      </c>
      <c r="D41" s="5">
        <v>65487</v>
      </c>
      <c r="E41" s="5">
        <v>66521</v>
      </c>
      <c r="F41" s="5">
        <v>67562</v>
      </c>
      <c r="G41">
        <v>68646</v>
      </c>
      <c r="H41">
        <v>69716</v>
      </c>
      <c r="I41">
        <v>70742</v>
      </c>
      <c r="J41">
        <v>71772</v>
      </c>
      <c r="K41">
        <v>72801</v>
      </c>
    </row>
    <row r="42" spans="1:11" x14ac:dyDescent="0.2">
      <c r="A42">
        <v>5</v>
      </c>
      <c r="B42">
        <v>234</v>
      </c>
      <c r="C42" t="s">
        <v>184</v>
      </c>
      <c r="D42" s="5">
        <v>22350</v>
      </c>
      <c r="E42" s="5">
        <v>22339</v>
      </c>
      <c r="F42" s="5">
        <v>22391</v>
      </c>
      <c r="G42">
        <v>22435</v>
      </c>
      <c r="H42">
        <v>22494</v>
      </c>
      <c r="I42">
        <v>22527</v>
      </c>
      <c r="J42">
        <v>22542</v>
      </c>
      <c r="K42">
        <v>22570</v>
      </c>
    </row>
    <row r="43" spans="1:11" x14ac:dyDescent="0.2">
      <c r="A43">
        <v>5</v>
      </c>
      <c r="B43">
        <v>237</v>
      </c>
      <c r="C43" t="s">
        <v>185</v>
      </c>
      <c r="D43" s="5">
        <v>16457</v>
      </c>
      <c r="E43" s="5">
        <v>16681</v>
      </c>
      <c r="F43" s="5">
        <v>16876</v>
      </c>
      <c r="G43">
        <v>17080</v>
      </c>
      <c r="H43">
        <v>17292</v>
      </c>
      <c r="I43">
        <v>17479</v>
      </c>
      <c r="J43">
        <v>17656</v>
      </c>
      <c r="K43">
        <v>17916</v>
      </c>
    </row>
    <row r="44" spans="1:11" x14ac:dyDescent="0.2">
      <c r="A44">
        <v>5</v>
      </c>
      <c r="B44">
        <v>240</v>
      </c>
      <c r="C44" t="s">
        <v>186</v>
      </c>
      <c r="D44" s="5">
        <v>13385</v>
      </c>
      <c r="E44" s="5">
        <v>13241</v>
      </c>
      <c r="F44" s="5">
        <v>13114</v>
      </c>
      <c r="G44">
        <v>12990</v>
      </c>
      <c r="H44">
        <v>12845</v>
      </c>
      <c r="I44">
        <v>12716</v>
      </c>
      <c r="J44">
        <v>12617</v>
      </c>
      <c r="K44">
        <v>12461</v>
      </c>
    </row>
    <row r="45" spans="1:11" x14ac:dyDescent="0.2">
      <c r="A45">
        <v>5</v>
      </c>
      <c r="B45">
        <v>250</v>
      </c>
      <c r="C45" t="s">
        <v>187</v>
      </c>
      <c r="D45" s="5">
        <v>41162</v>
      </c>
      <c r="E45" s="5">
        <v>42061</v>
      </c>
      <c r="F45" s="5">
        <v>42970</v>
      </c>
      <c r="G45">
        <v>43903</v>
      </c>
      <c r="H45">
        <v>44881</v>
      </c>
      <c r="I45">
        <v>45783</v>
      </c>
      <c r="J45">
        <v>46678</v>
      </c>
      <c r="K45">
        <v>47561</v>
      </c>
    </row>
    <row r="46" spans="1:11" x14ac:dyDescent="0.2">
      <c r="A46">
        <v>5</v>
      </c>
      <c r="B46">
        <v>264</v>
      </c>
      <c r="C46" t="s">
        <v>188</v>
      </c>
      <c r="D46" s="5">
        <v>9294</v>
      </c>
      <c r="E46" s="5">
        <v>9423</v>
      </c>
      <c r="F46" s="5">
        <v>9601</v>
      </c>
      <c r="G46">
        <v>9773</v>
      </c>
      <c r="H46">
        <v>9892</v>
      </c>
      <c r="I46">
        <v>10095</v>
      </c>
      <c r="J46">
        <v>10276</v>
      </c>
      <c r="K46">
        <v>10465</v>
      </c>
    </row>
    <row r="47" spans="1:11" x14ac:dyDescent="0.2">
      <c r="A47">
        <v>5</v>
      </c>
      <c r="B47">
        <v>266</v>
      </c>
      <c r="C47" t="s">
        <v>189</v>
      </c>
      <c r="D47" s="5">
        <v>182627</v>
      </c>
      <c r="E47" s="5">
        <v>186625</v>
      </c>
      <c r="F47" s="5">
        <v>190662</v>
      </c>
      <c r="G47">
        <v>194733</v>
      </c>
      <c r="H47">
        <v>198772</v>
      </c>
      <c r="I47">
        <v>202750</v>
      </c>
      <c r="J47">
        <v>206658</v>
      </c>
      <c r="K47">
        <v>210592</v>
      </c>
    </row>
    <row r="48" spans="1:11" x14ac:dyDescent="0.2">
      <c r="A48">
        <v>5</v>
      </c>
      <c r="B48">
        <v>282</v>
      </c>
      <c r="C48" t="s">
        <v>190</v>
      </c>
      <c r="D48" s="5">
        <v>24240</v>
      </c>
      <c r="E48" s="5">
        <v>24185</v>
      </c>
      <c r="F48" s="5">
        <v>24163</v>
      </c>
      <c r="G48">
        <v>24157</v>
      </c>
      <c r="H48">
        <v>24189</v>
      </c>
      <c r="I48">
        <v>24178</v>
      </c>
      <c r="J48">
        <v>24178</v>
      </c>
      <c r="K48">
        <v>24113</v>
      </c>
    </row>
    <row r="49" spans="1:11" x14ac:dyDescent="0.2">
      <c r="A49">
        <v>5</v>
      </c>
      <c r="B49">
        <v>284</v>
      </c>
      <c r="C49" t="s">
        <v>191</v>
      </c>
      <c r="D49" s="5">
        <v>22463</v>
      </c>
      <c r="E49" s="5">
        <v>22291</v>
      </c>
      <c r="F49" s="5">
        <v>22090</v>
      </c>
      <c r="G49">
        <v>21928</v>
      </c>
      <c r="H49">
        <v>21756</v>
      </c>
      <c r="I49">
        <v>21566</v>
      </c>
      <c r="J49">
        <v>21390</v>
      </c>
      <c r="K49">
        <v>21147</v>
      </c>
    </row>
    <row r="50" spans="1:11" x14ac:dyDescent="0.2">
      <c r="A50">
        <v>5</v>
      </c>
      <c r="B50">
        <v>306</v>
      </c>
      <c r="C50" t="s">
        <v>192</v>
      </c>
      <c r="D50" s="5">
        <v>4976</v>
      </c>
      <c r="E50" s="5">
        <v>5031</v>
      </c>
      <c r="F50" s="5">
        <v>5089</v>
      </c>
      <c r="G50">
        <v>5140</v>
      </c>
      <c r="H50">
        <v>5219</v>
      </c>
      <c r="I50">
        <v>5273</v>
      </c>
      <c r="J50">
        <v>5305</v>
      </c>
      <c r="K50">
        <v>5326</v>
      </c>
    </row>
    <row r="51" spans="1:11" x14ac:dyDescent="0.2">
      <c r="A51">
        <v>5</v>
      </c>
      <c r="B51">
        <v>308</v>
      </c>
      <c r="C51" t="s">
        <v>193</v>
      </c>
      <c r="D51" s="5">
        <v>42654</v>
      </c>
      <c r="E51" s="5">
        <v>43406</v>
      </c>
      <c r="F51" s="5">
        <v>44165</v>
      </c>
      <c r="G51">
        <v>44934</v>
      </c>
      <c r="H51">
        <v>45715</v>
      </c>
      <c r="I51">
        <v>46481</v>
      </c>
      <c r="J51">
        <v>47233</v>
      </c>
      <c r="K51">
        <v>47977</v>
      </c>
    </row>
    <row r="52" spans="1:11" x14ac:dyDescent="0.2">
      <c r="A52">
        <v>5</v>
      </c>
      <c r="B52">
        <v>310</v>
      </c>
      <c r="C52" t="s">
        <v>194</v>
      </c>
      <c r="D52" s="5">
        <v>9640</v>
      </c>
      <c r="E52" s="5">
        <v>9623</v>
      </c>
      <c r="F52" s="5">
        <v>9663</v>
      </c>
      <c r="G52">
        <v>9649</v>
      </c>
      <c r="H52">
        <v>9616</v>
      </c>
      <c r="I52">
        <v>9631</v>
      </c>
      <c r="J52">
        <v>9606</v>
      </c>
      <c r="K52">
        <v>9696</v>
      </c>
    </row>
    <row r="53" spans="1:11" x14ac:dyDescent="0.2">
      <c r="A53">
        <v>5</v>
      </c>
      <c r="B53">
        <v>313</v>
      </c>
      <c r="C53" t="s">
        <v>195</v>
      </c>
      <c r="D53" s="5">
        <v>13260</v>
      </c>
      <c r="E53" s="5">
        <v>12957</v>
      </c>
      <c r="F53" s="5">
        <v>12650</v>
      </c>
      <c r="G53">
        <v>12356</v>
      </c>
      <c r="H53">
        <v>12065</v>
      </c>
      <c r="I53">
        <v>11770</v>
      </c>
      <c r="J53">
        <v>11497</v>
      </c>
      <c r="K53">
        <v>11225</v>
      </c>
    </row>
    <row r="54" spans="1:11" x14ac:dyDescent="0.2">
      <c r="A54">
        <v>5</v>
      </c>
      <c r="B54">
        <v>315</v>
      </c>
      <c r="C54" t="s">
        <v>196</v>
      </c>
      <c r="D54" s="5">
        <v>6565</v>
      </c>
      <c r="E54" s="5">
        <v>6526</v>
      </c>
      <c r="F54" s="5">
        <v>6536</v>
      </c>
      <c r="G54">
        <v>6549</v>
      </c>
      <c r="H54">
        <v>6523</v>
      </c>
      <c r="I54">
        <v>6521</v>
      </c>
      <c r="J54">
        <v>6526</v>
      </c>
      <c r="K54">
        <v>6480</v>
      </c>
    </row>
    <row r="55" spans="1:11" x14ac:dyDescent="0.2">
      <c r="A55">
        <v>5</v>
      </c>
      <c r="B55">
        <v>318</v>
      </c>
      <c r="C55" t="s">
        <v>197</v>
      </c>
      <c r="D55" s="5">
        <v>45098</v>
      </c>
      <c r="E55" s="5">
        <v>45940</v>
      </c>
      <c r="F55" s="5">
        <v>46779</v>
      </c>
      <c r="G55">
        <v>47669</v>
      </c>
      <c r="H55">
        <v>48524</v>
      </c>
      <c r="I55">
        <v>49356</v>
      </c>
      <c r="J55">
        <v>50122</v>
      </c>
      <c r="K55">
        <v>50992</v>
      </c>
    </row>
    <row r="56" spans="1:11" x14ac:dyDescent="0.2">
      <c r="A56">
        <v>5</v>
      </c>
      <c r="B56">
        <v>321</v>
      </c>
      <c r="C56" t="s">
        <v>198</v>
      </c>
      <c r="D56" s="5">
        <v>6965</v>
      </c>
      <c r="E56" s="5">
        <v>7096</v>
      </c>
      <c r="F56" s="5">
        <v>7219</v>
      </c>
      <c r="G56">
        <v>7374</v>
      </c>
      <c r="H56">
        <v>7433</v>
      </c>
      <c r="I56">
        <v>7530</v>
      </c>
      <c r="J56">
        <v>7672</v>
      </c>
      <c r="K56">
        <v>7807</v>
      </c>
    </row>
    <row r="57" spans="1:11" x14ac:dyDescent="0.2">
      <c r="A57">
        <v>5</v>
      </c>
      <c r="B57">
        <v>347</v>
      </c>
      <c r="C57" t="s">
        <v>199</v>
      </c>
      <c r="D57" s="5">
        <v>6323</v>
      </c>
      <c r="E57" s="5">
        <v>6216</v>
      </c>
      <c r="F57" s="5">
        <v>6173</v>
      </c>
      <c r="G57">
        <v>6101</v>
      </c>
      <c r="H57">
        <v>5991</v>
      </c>
      <c r="I57">
        <v>5900</v>
      </c>
      <c r="J57">
        <v>5807</v>
      </c>
      <c r="K57">
        <v>5710</v>
      </c>
    </row>
    <row r="58" spans="1:11" x14ac:dyDescent="0.2">
      <c r="A58">
        <v>5</v>
      </c>
      <c r="B58">
        <v>353</v>
      </c>
      <c r="C58" t="s">
        <v>200</v>
      </c>
      <c r="D58" s="5">
        <v>5316</v>
      </c>
      <c r="E58" s="5">
        <v>5327</v>
      </c>
      <c r="F58" s="5">
        <v>5336</v>
      </c>
      <c r="G58">
        <v>5359</v>
      </c>
      <c r="H58">
        <v>5336</v>
      </c>
      <c r="I58">
        <v>5358</v>
      </c>
      <c r="J58">
        <v>5373</v>
      </c>
      <c r="K58">
        <v>5374</v>
      </c>
    </row>
    <row r="59" spans="1:11" x14ac:dyDescent="0.2">
      <c r="A59">
        <v>5</v>
      </c>
      <c r="B59">
        <v>360</v>
      </c>
      <c r="C59" t="s">
        <v>201</v>
      </c>
      <c r="D59" s="5">
        <v>230020</v>
      </c>
      <c r="E59" s="5">
        <v>234011</v>
      </c>
      <c r="F59" s="5">
        <v>238038</v>
      </c>
      <c r="G59">
        <v>242150</v>
      </c>
      <c r="H59">
        <v>246219</v>
      </c>
      <c r="I59">
        <v>250184</v>
      </c>
      <c r="J59">
        <v>254022</v>
      </c>
      <c r="K59">
        <v>257978</v>
      </c>
    </row>
    <row r="60" spans="1:11" x14ac:dyDescent="0.2">
      <c r="A60">
        <v>5</v>
      </c>
      <c r="B60">
        <v>361</v>
      </c>
      <c r="C60" t="s">
        <v>202</v>
      </c>
      <c r="D60" s="5">
        <v>26073</v>
      </c>
      <c r="E60" s="5">
        <v>26114</v>
      </c>
      <c r="F60" s="5">
        <v>26166</v>
      </c>
      <c r="G60">
        <v>26255</v>
      </c>
      <c r="H60">
        <v>26337</v>
      </c>
      <c r="I60">
        <v>26405</v>
      </c>
      <c r="J60">
        <v>26423</v>
      </c>
      <c r="K60">
        <v>26433</v>
      </c>
    </row>
    <row r="61" spans="1:11" x14ac:dyDescent="0.2">
      <c r="A61">
        <v>5</v>
      </c>
      <c r="B61">
        <v>364</v>
      </c>
      <c r="C61" t="s">
        <v>203</v>
      </c>
      <c r="D61" s="5">
        <v>13826</v>
      </c>
      <c r="E61" s="5">
        <v>13888</v>
      </c>
      <c r="F61" s="5">
        <v>13922</v>
      </c>
      <c r="G61">
        <v>13969</v>
      </c>
      <c r="H61">
        <v>14055</v>
      </c>
      <c r="I61">
        <v>14106</v>
      </c>
      <c r="J61">
        <v>14168</v>
      </c>
      <c r="K61">
        <v>14187</v>
      </c>
    </row>
    <row r="62" spans="1:11" x14ac:dyDescent="0.2">
      <c r="A62">
        <v>5</v>
      </c>
      <c r="B62">
        <v>368</v>
      </c>
      <c r="C62" t="s">
        <v>204</v>
      </c>
      <c r="D62" s="5">
        <v>14246</v>
      </c>
      <c r="E62" s="5">
        <v>14165</v>
      </c>
      <c r="F62" s="5">
        <v>14067</v>
      </c>
      <c r="G62">
        <v>14018</v>
      </c>
      <c r="H62">
        <v>13976</v>
      </c>
      <c r="I62">
        <v>13936</v>
      </c>
      <c r="J62">
        <v>13859</v>
      </c>
      <c r="K62">
        <v>13783</v>
      </c>
    </row>
    <row r="63" spans="1:11" x14ac:dyDescent="0.2">
      <c r="A63">
        <v>5</v>
      </c>
      <c r="B63">
        <v>376</v>
      </c>
      <c r="C63" t="s">
        <v>205</v>
      </c>
      <c r="D63" s="5">
        <v>52779</v>
      </c>
      <c r="E63" s="5">
        <v>53831</v>
      </c>
      <c r="F63" s="5">
        <v>54869</v>
      </c>
      <c r="G63">
        <v>55914</v>
      </c>
      <c r="H63">
        <v>56960</v>
      </c>
      <c r="I63">
        <v>57935</v>
      </c>
      <c r="J63">
        <v>58992</v>
      </c>
      <c r="K63">
        <v>60018</v>
      </c>
    </row>
    <row r="64" spans="1:11" x14ac:dyDescent="0.2">
      <c r="A64">
        <v>5</v>
      </c>
      <c r="B64">
        <v>380</v>
      </c>
      <c r="C64" t="s">
        <v>206</v>
      </c>
      <c r="D64" s="5">
        <v>57798</v>
      </c>
      <c r="E64" s="5">
        <v>58962</v>
      </c>
      <c r="F64" s="5">
        <v>60156</v>
      </c>
      <c r="G64">
        <v>61352</v>
      </c>
      <c r="H64">
        <v>62544</v>
      </c>
      <c r="I64">
        <v>63683</v>
      </c>
      <c r="J64">
        <v>64870</v>
      </c>
      <c r="K64">
        <v>66035</v>
      </c>
    </row>
    <row r="65" spans="1:11" x14ac:dyDescent="0.2">
      <c r="A65">
        <v>5</v>
      </c>
      <c r="B65">
        <v>390</v>
      </c>
      <c r="C65" t="s">
        <v>207</v>
      </c>
      <c r="D65" s="5">
        <v>9655</v>
      </c>
      <c r="E65" s="5">
        <v>9493</v>
      </c>
      <c r="F65" s="5">
        <v>9365</v>
      </c>
      <c r="G65">
        <v>9190</v>
      </c>
      <c r="H65">
        <v>9059</v>
      </c>
      <c r="I65">
        <v>8930</v>
      </c>
      <c r="J65">
        <v>8780</v>
      </c>
      <c r="K65">
        <v>8629</v>
      </c>
    </row>
    <row r="66" spans="1:11" x14ac:dyDescent="0.2">
      <c r="A66">
        <v>5</v>
      </c>
      <c r="B66">
        <v>400</v>
      </c>
      <c r="C66" t="s">
        <v>208</v>
      </c>
      <c r="D66" s="5">
        <v>19012</v>
      </c>
      <c r="E66" s="5">
        <v>19216</v>
      </c>
      <c r="F66" s="5">
        <v>19439</v>
      </c>
      <c r="G66">
        <v>19617</v>
      </c>
      <c r="H66">
        <v>19810</v>
      </c>
      <c r="I66">
        <v>20012</v>
      </c>
      <c r="J66">
        <v>20241</v>
      </c>
      <c r="K66">
        <v>20405</v>
      </c>
    </row>
    <row r="67" spans="1:11" x14ac:dyDescent="0.2">
      <c r="A67">
        <v>5</v>
      </c>
      <c r="B67">
        <v>411</v>
      </c>
      <c r="C67" t="s">
        <v>209</v>
      </c>
      <c r="D67" s="5">
        <v>10416</v>
      </c>
      <c r="E67" s="5">
        <v>10411</v>
      </c>
      <c r="F67" s="5">
        <v>10298</v>
      </c>
      <c r="G67">
        <v>10247</v>
      </c>
      <c r="H67">
        <v>10226</v>
      </c>
      <c r="I67">
        <v>10166</v>
      </c>
      <c r="J67">
        <v>10128</v>
      </c>
      <c r="K67">
        <v>10106</v>
      </c>
    </row>
    <row r="68" spans="1:11" x14ac:dyDescent="0.2">
      <c r="A68">
        <v>5</v>
      </c>
      <c r="B68">
        <v>425</v>
      </c>
      <c r="C68" t="s">
        <v>210</v>
      </c>
      <c r="D68" s="5">
        <v>8597</v>
      </c>
      <c r="E68" s="5">
        <v>8552</v>
      </c>
      <c r="F68" s="5">
        <v>8480</v>
      </c>
      <c r="G68">
        <v>8451</v>
      </c>
      <c r="H68">
        <v>8411</v>
      </c>
      <c r="I68">
        <v>8396</v>
      </c>
      <c r="J68">
        <v>8372</v>
      </c>
      <c r="K68">
        <v>8326</v>
      </c>
    </row>
    <row r="69" spans="1:11" x14ac:dyDescent="0.2">
      <c r="A69">
        <v>5</v>
      </c>
      <c r="B69">
        <v>440</v>
      </c>
      <c r="C69" t="s">
        <v>211</v>
      </c>
      <c r="D69" s="5">
        <v>54048</v>
      </c>
      <c r="E69" s="5">
        <v>54917</v>
      </c>
      <c r="F69" s="5">
        <v>55778</v>
      </c>
      <c r="G69">
        <v>56685</v>
      </c>
      <c r="H69">
        <v>57642</v>
      </c>
      <c r="I69">
        <v>58528</v>
      </c>
      <c r="J69">
        <v>59378</v>
      </c>
      <c r="K69">
        <v>60268</v>
      </c>
    </row>
    <row r="70" spans="1:11" x14ac:dyDescent="0.2">
      <c r="A70">
        <v>5</v>
      </c>
      <c r="B70">
        <v>467</v>
      </c>
      <c r="C70" t="s">
        <v>212</v>
      </c>
      <c r="D70" s="5">
        <v>7599</v>
      </c>
      <c r="E70" s="5">
        <v>7557</v>
      </c>
      <c r="F70" s="5">
        <v>7455</v>
      </c>
      <c r="G70">
        <v>7341</v>
      </c>
      <c r="H70">
        <v>7246</v>
      </c>
      <c r="I70">
        <v>7150</v>
      </c>
      <c r="J70">
        <v>7066</v>
      </c>
      <c r="K70">
        <v>6981</v>
      </c>
    </row>
    <row r="71" spans="1:11" x14ac:dyDescent="0.2">
      <c r="A71">
        <v>5</v>
      </c>
      <c r="B71">
        <v>475</v>
      </c>
      <c r="C71" t="s">
        <v>213</v>
      </c>
      <c r="D71" s="5">
        <v>3786</v>
      </c>
      <c r="E71" s="5">
        <v>3896</v>
      </c>
      <c r="F71" s="5">
        <v>4004</v>
      </c>
      <c r="G71">
        <v>4086</v>
      </c>
      <c r="H71">
        <v>4180</v>
      </c>
      <c r="I71">
        <v>4293</v>
      </c>
      <c r="J71">
        <v>4391</v>
      </c>
      <c r="K71">
        <v>4480</v>
      </c>
    </row>
    <row r="72" spans="1:11" x14ac:dyDescent="0.2">
      <c r="A72">
        <v>5</v>
      </c>
      <c r="B72">
        <v>480</v>
      </c>
      <c r="C72" t="s">
        <v>214</v>
      </c>
      <c r="D72" s="5">
        <v>12415</v>
      </c>
      <c r="E72" s="5">
        <v>12548</v>
      </c>
      <c r="F72" s="5">
        <v>12680</v>
      </c>
      <c r="G72">
        <v>12825</v>
      </c>
      <c r="H72">
        <v>12940</v>
      </c>
      <c r="I72">
        <v>13090</v>
      </c>
      <c r="J72">
        <v>13231</v>
      </c>
      <c r="K72">
        <v>13385</v>
      </c>
    </row>
    <row r="73" spans="1:11" x14ac:dyDescent="0.2">
      <c r="A73">
        <v>5</v>
      </c>
      <c r="B73">
        <v>483</v>
      </c>
      <c r="C73" t="s">
        <v>215</v>
      </c>
      <c r="D73" s="5">
        <v>12234</v>
      </c>
      <c r="E73" s="5">
        <v>12033</v>
      </c>
      <c r="F73" s="5">
        <v>11852</v>
      </c>
      <c r="G73">
        <v>11611</v>
      </c>
      <c r="H73">
        <v>11423</v>
      </c>
      <c r="I73">
        <v>11227</v>
      </c>
      <c r="J73">
        <v>11038</v>
      </c>
      <c r="K73">
        <v>10820</v>
      </c>
    </row>
    <row r="74" spans="1:11" x14ac:dyDescent="0.2">
      <c r="A74">
        <v>5</v>
      </c>
      <c r="B74">
        <v>490</v>
      </c>
      <c r="C74" t="s">
        <v>216</v>
      </c>
      <c r="D74" s="5">
        <v>37227</v>
      </c>
      <c r="E74" s="5">
        <v>37618</v>
      </c>
      <c r="F74" s="5">
        <v>38019</v>
      </c>
      <c r="G74">
        <v>38457</v>
      </c>
      <c r="H74">
        <v>38885</v>
      </c>
      <c r="I74">
        <v>39305</v>
      </c>
      <c r="J74">
        <v>39617</v>
      </c>
      <c r="K74">
        <v>40069</v>
      </c>
    </row>
    <row r="75" spans="1:11" x14ac:dyDescent="0.2">
      <c r="A75">
        <v>5</v>
      </c>
      <c r="B75">
        <v>495</v>
      </c>
      <c r="C75" t="s">
        <v>217</v>
      </c>
      <c r="D75" s="5">
        <v>20988</v>
      </c>
      <c r="E75" s="5">
        <v>21396</v>
      </c>
      <c r="F75" s="5">
        <v>21821</v>
      </c>
      <c r="G75">
        <v>22265</v>
      </c>
      <c r="H75">
        <v>22669</v>
      </c>
      <c r="I75">
        <v>23070</v>
      </c>
      <c r="J75">
        <v>23412</v>
      </c>
      <c r="K75">
        <v>23822</v>
      </c>
    </row>
    <row r="76" spans="1:11" x14ac:dyDescent="0.2">
      <c r="A76">
        <v>5</v>
      </c>
      <c r="B76">
        <v>501</v>
      </c>
      <c r="C76" t="s">
        <v>218</v>
      </c>
      <c r="D76" s="5">
        <v>3146</v>
      </c>
      <c r="E76" s="5">
        <v>3147</v>
      </c>
      <c r="F76" s="5">
        <v>3132</v>
      </c>
      <c r="G76">
        <v>3130</v>
      </c>
      <c r="H76">
        <v>3110</v>
      </c>
      <c r="I76">
        <v>3097</v>
      </c>
      <c r="J76">
        <v>3101</v>
      </c>
      <c r="K76">
        <v>3092</v>
      </c>
    </row>
    <row r="77" spans="1:11" x14ac:dyDescent="0.2">
      <c r="A77">
        <v>5</v>
      </c>
      <c r="B77">
        <v>541</v>
      </c>
      <c r="C77" t="s">
        <v>219</v>
      </c>
      <c r="D77" s="5">
        <v>18850</v>
      </c>
      <c r="E77" s="5">
        <v>19042</v>
      </c>
      <c r="F77" s="5">
        <v>19230</v>
      </c>
      <c r="G77">
        <v>19377</v>
      </c>
      <c r="H77">
        <v>19561</v>
      </c>
      <c r="I77">
        <v>19751</v>
      </c>
      <c r="J77">
        <v>19842</v>
      </c>
      <c r="K77">
        <v>20002</v>
      </c>
    </row>
    <row r="78" spans="1:11" x14ac:dyDescent="0.2">
      <c r="A78">
        <v>5</v>
      </c>
      <c r="B78">
        <v>543</v>
      </c>
      <c r="C78" t="s">
        <v>220</v>
      </c>
      <c r="D78" s="5">
        <v>7851</v>
      </c>
      <c r="E78" s="5">
        <v>7841</v>
      </c>
      <c r="F78" s="5">
        <v>7841</v>
      </c>
      <c r="G78">
        <v>7833</v>
      </c>
      <c r="H78">
        <v>7904</v>
      </c>
      <c r="I78">
        <v>7941</v>
      </c>
      <c r="J78">
        <v>7940</v>
      </c>
      <c r="K78">
        <v>7937</v>
      </c>
    </row>
    <row r="79" spans="1:11" x14ac:dyDescent="0.2">
      <c r="A79">
        <v>5</v>
      </c>
      <c r="B79">
        <v>576</v>
      </c>
      <c r="C79" t="s">
        <v>221</v>
      </c>
      <c r="D79" s="5">
        <v>8917</v>
      </c>
      <c r="E79" s="5">
        <v>8886</v>
      </c>
      <c r="F79" s="5">
        <v>8844</v>
      </c>
      <c r="G79">
        <v>8804</v>
      </c>
      <c r="H79">
        <v>8796</v>
      </c>
      <c r="I79">
        <v>8749</v>
      </c>
      <c r="J79">
        <v>8723</v>
      </c>
      <c r="K79">
        <v>8724</v>
      </c>
    </row>
    <row r="80" spans="1:11" x14ac:dyDescent="0.2">
      <c r="A80">
        <v>5</v>
      </c>
      <c r="B80">
        <v>579</v>
      </c>
      <c r="C80" t="s">
        <v>222</v>
      </c>
      <c r="D80" s="5">
        <v>35358</v>
      </c>
      <c r="E80" s="5">
        <v>35674</v>
      </c>
      <c r="F80" s="5">
        <v>36002</v>
      </c>
      <c r="G80">
        <v>36286</v>
      </c>
      <c r="H80">
        <v>36620</v>
      </c>
      <c r="I80">
        <v>36977</v>
      </c>
      <c r="J80">
        <v>37309</v>
      </c>
      <c r="K80">
        <v>37588</v>
      </c>
    </row>
    <row r="81" spans="1:11" x14ac:dyDescent="0.2">
      <c r="A81">
        <v>5</v>
      </c>
      <c r="B81">
        <v>585</v>
      </c>
      <c r="C81" t="s">
        <v>223</v>
      </c>
      <c r="D81" s="5">
        <v>15015</v>
      </c>
      <c r="E81" s="5">
        <v>14887</v>
      </c>
      <c r="F81" s="5">
        <v>14864</v>
      </c>
      <c r="G81">
        <v>14780</v>
      </c>
      <c r="H81">
        <v>14696</v>
      </c>
      <c r="I81">
        <v>14640</v>
      </c>
      <c r="J81">
        <v>14605</v>
      </c>
      <c r="K81">
        <v>14501</v>
      </c>
    </row>
    <row r="82" spans="1:11" x14ac:dyDescent="0.2">
      <c r="A82">
        <v>5</v>
      </c>
      <c r="B82">
        <v>591</v>
      </c>
      <c r="C82" t="s">
        <v>224</v>
      </c>
      <c r="D82" s="5">
        <v>14707</v>
      </c>
      <c r="E82" s="5">
        <v>14998</v>
      </c>
      <c r="F82" s="5">
        <v>15272</v>
      </c>
      <c r="G82">
        <v>15573</v>
      </c>
      <c r="H82">
        <v>15873</v>
      </c>
      <c r="I82">
        <v>16134</v>
      </c>
      <c r="J82">
        <v>16417</v>
      </c>
      <c r="K82">
        <v>16684</v>
      </c>
    </row>
    <row r="83" spans="1:11" x14ac:dyDescent="0.2">
      <c r="A83">
        <v>5</v>
      </c>
      <c r="B83">
        <v>604</v>
      </c>
      <c r="C83" t="s">
        <v>225</v>
      </c>
      <c r="D83" s="5">
        <v>25279</v>
      </c>
      <c r="E83" s="5">
        <v>25513</v>
      </c>
      <c r="F83" s="5">
        <v>25784</v>
      </c>
      <c r="G83">
        <v>26045</v>
      </c>
      <c r="H83">
        <v>26325</v>
      </c>
      <c r="I83">
        <v>26549</v>
      </c>
      <c r="J83">
        <v>26684</v>
      </c>
      <c r="K83">
        <v>26918</v>
      </c>
    </row>
    <row r="84" spans="1:11" x14ac:dyDescent="0.2">
      <c r="A84">
        <v>5</v>
      </c>
      <c r="B84">
        <v>607</v>
      </c>
      <c r="C84" t="s">
        <v>226</v>
      </c>
      <c r="D84" s="5">
        <v>19514</v>
      </c>
      <c r="E84" s="5">
        <v>19857</v>
      </c>
      <c r="F84" s="5">
        <v>20198</v>
      </c>
      <c r="G84">
        <v>20537</v>
      </c>
      <c r="H84">
        <v>20870</v>
      </c>
      <c r="I84">
        <v>21168</v>
      </c>
      <c r="J84">
        <v>21460</v>
      </c>
      <c r="K84">
        <v>21833</v>
      </c>
    </row>
    <row r="85" spans="1:11" x14ac:dyDescent="0.2">
      <c r="A85">
        <v>5</v>
      </c>
      <c r="B85">
        <v>615</v>
      </c>
      <c r="C85" t="s">
        <v>227</v>
      </c>
      <c r="D85" s="5">
        <v>110027</v>
      </c>
      <c r="E85" s="5">
        <v>112193</v>
      </c>
      <c r="F85" s="5">
        <v>114361</v>
      </c>
      <c r="G85">
        <v>116574</v>
      </c>
      <c r="H85">
        <v>118781</v>
      </c>
      <c r="I85">
        <v>120936</v>
      </c>
      <c r="J85">
        <v>123017</v>
      </c>
      <c r="K85">
        <v>125195</v>
      </c>
    </row>
    <row r="86" spans="1:11" x14ac:dyDescent="0.2">
      <c r="A86">
        <v>5</v>
      </c>
      <c r="B86">
        <v>628</v>
      </c>
      <c r="C86" t="s">
        <v>228</v>
      </c>
      <c r="D86" s="5">
        <v>8597</v>
      </c>
      <c r="E86" s="5">
        <v>8638</v>
      </c>
      <c r="F86" s="5">
        <v>8679</v>
      </c>
      <c r="G86">
        <v>8688</v>
      </c>
      <c r="H86">
        <v>8737</v>
      </c>
      <c r="I86">
        <v>8748</v>
      </c>
      <c r="J86">
        <v>8765</v>
      </c>
      <c r="K86">
        <v>8801</v>
      </c>
    </row>
    <row r="87" spans="1:11" x14ac:dyDescent="0.2">
      <c r="A87">
        <v>5</v>
      </c>
      <c r="B87">
        <v>631</v>
      </c>
      <c r="C87" t="s">
        <v>229</v>
      </c>
      <c r="D87" s="5">
        <v>61730</v>
      </c>
      <c r="E87" s="5">
        <v>63563</v>
      </c>
      <c r="F87" s="5">
        <v>65370</v>
      </c>
      <c r="G87">
        <v>67197</v>
      </c>
      <c r="H87">
        <v>68989</v>
      </c>
      <c r="I87">
        <v>70783</v>
      </c>
      <c r="J87">
        <v>72553</v>
      </c>
      <c r="K87">
        <v>74314</v>
      </c>
    </row>
    <row r="88" spans="1:11" x14ac:dyDescent="0.2">
      <c r="A88">
        <v>5</v>
      </c>
      <c r="B88">
        <v>642</v>
      </c>
      <c r="C88" t="s">
        <v>230</v>
      </c>
      <c r="D88" s="5">
        <v>19569</v>
      </c>
      <c r="E88" s="5">
        <v>19420</v>
      </c>
      <c r="F88" s="5">
        <v>19290</v>
      </c>
      <c r="G88">
        <v>19157</v>
      </c>
      <c r="H88">
        <v>19038</v>
      </c>
      <c r="I88">
        <v>18822</v>
      </c>
      <c r="J88">
        <v>18706</v>
      </c>
      <c r="K88">
        <v>18593</v>
      </c>
    </row>
    <row r="89" spans="1:11" x14ac:dyDescent="0.2">
      <c r="A89">
        <v>5</v>
      </c>
      <c r="B89">
        <v>647</v>
      </c>
      <c r="C89" t="s">
        <v>231</v>
      </c>
      <c r="D89" s="5">
        <v>7629</v>
      </c>
      <c r="E89" s="5">
        <v>7597</v>
      </c>
      <c r="F89" s="5">
        <v>7505</v>
      </c>
      <c r="G89">
        <v>7463</v>
      </c>
      <c r="H89">
        <v>7424</v>
      </c>
      <c r="I89">
        <v>7385</v>
      </c>
      <c r="J89">
        <v>7340</v>
      </c>
      <c r="K89">
        <v>7319</v>
      </c>
    </row>
    <row r="90" spans="1:11" x14ac:dyDescent="0.2">
      <c r="A90">
        <v>5</v>
      </c>
      <c r="B90">
        <v>649</v>
      </c>
      <c r="C90" t="s">
        <v>232</v>
      </c>
      <c r="D90" s="5">
        <v>19706</v>
      </c>
      <c r="E90" s="5">
        <v>19345</v>
      </c>
      <c r="F90" s="5">
        <v>19008</v>
      </c>
      <c r="G90">
        <v>18714</v>
      </c>
      <c r="H90">
        <v>18357</v>
      </c>
      <c r="I90">
        <v>18031</v>
      </c>
      <c r="J90">
        <v>17714</v>
      </c>
      <c r="K90">
        <v>17394</v>
      </c>
    </row>
    <row r="91" spans="1:11" x14ac:dyDescent="0.2">
      <c r="A91">
        <v>5</v>
      </c>
      <c r="B91">
        <v>652</v>
      </c>
      <c r="C91" t="s">
        <v>233</v>
      </c>
      <c r="D91" s="5">
        <v>5939</v>
      </c>
      <c r="E91" s="5">
        <v>5880</v>
      </c>
      <c r="F91" s="5">
        <v>5868</v>
      </c>
      <c r="G91">
        <v>5830</v>
      </c>
      <c r="H91">
        <v>5823</v>
      </c>
      <c r="I91">
        <v>5775</v>
      </c>
      <c r="J91">
        <v>5715</v>
      </c>
      <c r="K91">
        <v>5698</v>
      </c>
    </row>
    <row r="92" spans="1:11" x14ac:dyDescent="0.2">
      <c r="A92">
        <v>5</v>
      </c>
      <c r="B92">
        <v>656</v>
      </c>
      <c r="C92" t="s">
        <v>234</v>
      </c>
      <c r="D92" s="5">
        <v>13725</v>
      </c>
      <c r="E92" s="5">
        <v>13873</v>
      </c>
      <c r="F92" s="5">
        <v>14020</v>
      </c>
      <c r="G92">
        <v>14127</v>
      </c>
      <c r="H92">
        <v>14277</v>
      </c>
      <c r="I92">
        <v>14427</v>
      </c>
      <c r="J92">
        <v>14578</v>
      </c>
      <c r="K92">
        <v>14698</v>
      </c>
    </row>
    <row r="93" spans="1:11" x14ac:dyDescent="0.2">
      <c r="A93">
        <v>5</v>
      </c>
      <c r="B93">
        <v>658</v>
      </c>
      <c r="C93" t="s">
        <v>235</v>
      </c>
      <c r="D93" s="5">
        <v>3292</v>
      </c>
      <c r="E93" s="5">
        <v>3318</v>
      </c>
      <c r="F93" s="5">
        <v>3340</v>
      </c>
      <c r="G93">
        <v>3396</v>
      </c>
      <c r="H93">
        <v>3428</v>
      </c>
      <c r="I93">
        <v>3447</v>
      </c>
      <c r="J93">
        <v>3493</v>
      </c>
      <c r="K93">
        <v>3535</v>
      </c>
    </row>
    <row r="94" spans="1:11" x14ac:dyDescent="0.2">
      <c r="A94">
        <v>5</v>
      </c>
      <c r="B94">
        <v>659</v>
      </c>
      <c r="C94" t="s">
        <v>236</v>
      </c>
      <c r="D94" s="5">
        <v>16889</v>
      </c>
      <c r="E94" s="5">
        <v>17155</v>
      </c>
      <c r="F94" s="5">
        <v>17433</v>
      </c>
      <c r="G94">
        <v>17737</v>
      </c>
      <c r="H94">
        <v>17983</v>
      </c>
      <c r="I94">
        <v>18230</v>
      </c>
      <c r="J94">
        <v>18540</v>
      </c>
      <c r="K94">
        <v>18767</v>
      </c>
    </row>
    <row r="95" spans="1:11" x14ac:dyDescent="0.2">
      <c r="A95">
        <v>5</v>
      </c>
      <c r="B95">
        <v>660</v>
      </c>
      <c r="C95" t="s">
        <v>237</v>
      </c>
      <c r="D95" s="5">
        <v>13398</v>
      </c>
      <c r="E95" s="5">
        <v>13348</v>
      </c>
      <c r="F95" s="5">
        <v>13312</v>
      </c>
      <c r="G95">
        <v>13225</v>
      </c>
      <c r="H95">
        <v>13187</v>
      </c>
      <c r="I95">
        <v>13165</v>
      </c>
      <c r="J95">
        <v>13141</v>
      </c>
      <c r="K95">
        <v>13064</v>
      </c>
    </row>
    <row r="96" spans="1:11" x14ac:dyDescent="0.2">
      <c r="A96">
        <v>5</v>
      </c>
      <c r="B96">
        <v>664</v>
      </c>
      <c r="C96" t="s">
        <v>238</v>
      </c>
      <c r="D96" s="5">
        <v>19330</v>
      </c>
      <c r="E96" s="5">
        <v>19565</v>
      </c>
      <c r="F96" s="5">
        <v>19791</v>
      </c>
      <c r="G96">
        <v>20020</v>
      </c>
      <c r="H96">
        <v>20218</v>
      </c>
      <c r="I96">
        <v>20399</v>
      </c>
      <c r="J96">
        <v>20592</v>
      </c>
      <c r="K96">
        <v>20784</v>
      </c>
    </row>
    <row r="97" spans="1:11" x14ac:dyDescent="0.2">
      <c r="A97">
        <v>5</v>
      </c>
      <c r="B97">
        <v>665</v>
      </c>
      <c r="C97" t="s">
        <v>239</v>
      </c>
      <c r="D97" s="5">
        <v>28042</v>
      </c>
      <c r="E97" s="5">
        <v>28244</v>
      </c>
      <c r="F97" s="5">
        <v>28475</v>
      </c>
      <c r="G97">
        <v>28732</v>
      </c>
      <c r="H97">
        <v>28981</v>
      </c>
      <c r="I97">
        <v>29166</v>
      </c>
      <c r="J97">
        <v>29359</v>
      </c>
      <c r="K97">
        <v>29525</v>
      </c>
    </row>
    <row r="98" spans="1:11" x14ac:dyDescent="0.2">
      <c r="A98">
        <v>5</v>
      </c>
      <c r="B98">
        <v>667</v>
      </c>
      <c r="C98" t="s">
        <v>240</v>
      </c>
      <c r="D98" s="5">
        <v>16508</v>
      </c>
      <c r="E98" s="5">
        <v>16425</v>
      </c>
      <c r="F98" s="5">
        <v>16351</v>
      </c>
      <c r="G98">
        <v>16243</v>
      </c>
      <c r="H98">
        <v>16142</v>
      </c>
      <c r="I98">
        <v>16077</v>
      </c>
      <c r="J98">
        <v>15989</v>
      </c>
      <c r="K98">
        <v>15881</v>
      </c>
    </row>
    <row r="99" spans="1:11" x14ac:dyDescent="0.2">
      <c r="A99">
        <v>5</v>
      </c>
      <c r="B99">
        <v>670</v>
      </c>
      <c r="C99" t="s">
        <v>241</v>
      </c>
      <c r="D99" s="5">
        <v>20921</v>
      </c>
      <c r="E99" s="5">
        <v>20932</v>
      </c>
      <c r="F99" s="5">
        <v>20965</v>
      </c>
      <c r="G99">
        <v>21008</v>
      </c>
      <c r="H99">
        <v>21045</v>
      </c>
      <c r="I99">
        <v>21052</v>
      </c>
      <c r="J99">
        <v>21107</v>
      </c>
      <c r="K99">
        <v>21105</v>
      </c>
    </row>
    <row r="100" spans="1:11" x14ac:dyDescent="0.2">
      <c r="A100">
        <v>5</v>
      </c>
      <c r="B100">
        <v>674</v>
      </c>
      <c r="C100" t="s">
        <v>242</v>
      </c>
      <c r="D100" s="5">
        <v>21722</v>
      </c>
      <c r="E100" s="5">
        <v>21725</v>
      </c>
      <c r="F100" s="5">
        <v>21719</v>
      </c>
      <c r="G100">
        <v>21746</v>
      </c>
      <c r="H100">
        <v>21763</v>
      </c>
      <c r="I100">
        <v>21764</v>
      </c>
      <c r="J100">
        <v>21765</v>
      </c>
      <c r="K100">
        <v>21758</v>
      </c>
    </row>
    <row r="101" spans="1:11" x14ac:dyDescent="0.2">
      <c r="A101">
        <v>5</v>
      </c>
      <c r="B101">
        <v>679</v>
      </c>
      <c r="C101" t="s">
        <v>243</v>
      </c>
      <c r="D101" s="5">
        <v>27934</v>
      </c>
      <c r="E101" s="5">
        <v>27790</v>
      </c>
      <c r="F101" s="5">
        <v>27630</v>
      </c>
      <c r="G101">
        <v>27520</v>
      </c>
      <c r="H101">
        <v>27394</v>
      </c>
      <c r="I101">
        <v>27227</v>
      </c>
      <c r="J101">
        <v>27047</v>
      </c>
      <c r="K101">
        <v>26893</v>
      </c>
    </row>
    <row r="102" spans="1:11" x14ac:dyDescent="0.2">
      <c r="A102">
        <v>5</v>
      </c>
      <c r="B102">
        <v>686</v>
      </c>
      <c r="C102" t="s">
        <v>244</v>
      </c>
      <c r="D102" s="5">
        <v>32321</v>
      </c>
      <c r="E102" s="5">
        <v>32633</v>
      </c>
      <c r="F102" s="5">
        <v>32933</v>
      </c>
      <c r="G102">
        <v>33279</v>
      </c>
      <c r="H102">
        <v>33557</v>
      </c>
      <c r="I102">
        <v>33874</v>
      </c>
      <c r="J102">
        <v>34199</v>
      </c>
      <c r="K102">
        <v>34488</v>
      </c>
    </row>
    <row r="103" spans="1:11" x14ac:dyDescent="0.2">
      <c r="A103">
        <v>5</v>
      </c>
      <c r="B103">
        <v>690</v>
      </c>
      <c r="C103" t="s">
        <v>245</v>
      </c>
      <c r="D103" s="5">
        <v>13690</v>
      </c>
      <c r="E103" s="5">
        <v>13513</v>
      </c>
      <c r="F103" s="5">
        <v>13416</v>
      </c>
      <c r="G103">
        <v>13291</v>
      </c>
      <c r="H103">
        <v>13127</v>
      </c>
      <c r="I103">
        <v>13010</v>
      </c>
      <c r="J103">
        <v>12877</v>
      </c>
      <c r="K103">
        <v>12751</v>
      </c>
    </row>
    <row r="104" spans="1:11" x14ac:dyDescent="0.2">
      <c r="A104">
        <v>5</v>
      </c>
      <c r="B104">
        <v>697</v>
      </c>
      <c r="C104" t="s">
        <v>246</v>
      </c>
      <c r="D104" s="5">
        <v>31460</v>
      </c>
      <c r="E104" s="5">
        <v>31769</v>
      </c>
      <c r="F104" s="5">
        <v>32097</v>
      </c>
      <c r="G104">
        <v>32446</v>
      </c>
      <c r="H104">
        <v>32729</v>
      </c>
      <c r="I104">
        <v>33030</v>
      </c>
      <c r="J104">
        <v>33391</v>
      </c>
      <c r="K104">
        <v>33707</v>
      </c>
    </row>
    <row r="105" spans="1:11" x14ac:dyDescent="0.2">
      <c r="A105">
        <v>5</v>
      </c>
      <c r="B105">
        <v>736</v>
      </c>
      <c r="C105" t="s">
        <v>247</v>
      </c>
      <c r="D105" s="5">
        <v>32395</v>
      </c>
      <c r="E105" s="5">
        <v>32848</v>
      </c>
      <c r="F105" s="5">
        <v>33310</v>
      </c>
      <c r="G105">
        <v>33766</v>
      </c>
      <c r="H105">
        <v>34239</v>
      </c>
      <c r="I105">
        <v>34725</v>
      </c>
      <c r="J105">
        <v>35217</v>
      </c>
      <c r="K105">
        <v>35659</v>
      </c>
    </row>
    <row r="106" spans="1:11" x14ac:dyDescent="0.2">
      <c r="A106">
        <v>5</v>
      </c>
      <c r="B106">
        <v>756</v>
      </c>
      <c r="C106" t="s">
        <v>248</v>
      </c>
      <c r="D106" s="5">
        <v>37762</v>
      </c>
      <c r="E106" s="5">
        <v>37557</v>
      </c>
      <c r="F106" s="5">
        <v>37367</v>
      </c>
      <c r="G106">
        <v>37224</v>
      </c>
      <c r="H106">
        <v>37002</v>
      </c>
      <c r="I106">
        <v>36825</v>
      </c>
      <c r="J106">
        <v>36621</v>
      </c>
      <c r="K106">
        <v>36474</v>
      </c>
    </row>
    <row r="107" spans="1:11" x14ac:dyDescent="0.2">
      <c r="A107">
        <v>5</v>
      </c>
      <c r="B107">
        <v>761</v>
      </c>
      <c r="C107" t="s">
        <v>249</v>
      </c>
      <c r="D107" s="5">
        <v>14387</v>
      </c>
      <c r="E107" s="5">
        <v>14429</v>
      </c>
      <c r="F107" s="5">
        <v>14478</v>
      </c>
      <c r="G107">
        <v>14493</v>
      </c>
      <c r="H107">
        <v>14529</v>
      </c>
      <c r="I107">
        <v>14576</v>
      </c>
      <c r="J107">
        <v>14612</v>
      </c>
      <c r="K107">
        <v>14688</v>
      </c>
    </row>
    <row r="108" spans="1:11" x14ac:dyDescent="0.2">
      <c r="A108">
        <v>5</v>
      </c>
      <c r="B108">
        <v>789</v>
      </c>
      <c r="C108" t="s">
        <v>250</v>
      </c>
      <c r="D108" s="5">
        <v>17917</v>
      </c>
      <c r="E108" s="5">
        <v>17731</v>
      </c>
      <c r="F108" s="5">
        <v>17580</v>
      </c>
      <c r="G108">
        <v>17393</v>
      </c>
      <c r="H108">
        <v>17222</v>
      </c>
      <c r="I108">
        <v>17051</v>
      </c>
      <c r="J108">
        <v>16912</v>
      </c>
      <c r="K108">
        <v>16758</v>
      </c>
    </row>
    <row r="109" spans="1:11" x14ac:dyDescent="0.2">
      <c r="A109">
        <v>5</v>
      </c>
      <c r="B109">
        <v>790</v>
      </c>
      <c r="C109" t="s">
        <v>251</v>
      </c>
      <c r="D109" s="5">
        <v>22826</v>
      </c>
      <c r="E109" s="5">
        <v>23166</v>
      </c>
      <c r="F109" s="5">
        <v>23541</v>
      </c>
      <c r="G109">
        <v>23910</v>
      </c>
      <c r="H109">
        <v>24285</v>
      </c>
      <c r="I109">
        <v>24570</v>
      </c>
      <c r="J109">
        <v>24875</v>
      </c>
      <c r="K109">
        <v>25191</v>
      </c>
    </row>
    <row r="110" spans="1:11" x14ac:dyDescent="0.2">
      <c r="A110">
        <v>5</v>
      </c>
      <c r="B110">
        <v>792</v>
      </c>
      <c r="C110" t="s">
        <v>252</v>
      </c>
      <c r="D110" s="5">
        <v>6430</v>
      </c>
      <c r="E110" s="5">
        <v>6399</v>
      </c>
      <c r="F110" s="5">
        <v>6411</v>
      </c>
      <c r="G110">
        <v>6379</v>
      </c>
      <c r="H110">
        <v>6386</v>
      </c>
      <c r="I110">
        <v>6331</v>
      </c>
      <c r="J110">
        <v>6279</v>
      </c>
      <c r="K110">
        <v>6256</v>
      </c>
    </row>
    <row r="111" spans="1:11" x14ac:dyDescent="0.2">
      <c r="A111">
        <v>5</v>
      </c>
      <c r="B111">
        <v>809</v>
      </c>
      <c r="C111" t="s">
        <v>253</v>
      </c>
      <c r="D111" s="5">
        <v>11903</v>
      </c>
      <c r="E111" s="5">
        <v>11794</v>
      </c>
      <c r="F111" s="5">
        <v>11655</v>
      </c>
      <c r="G111">
        <v>11537</v>
      </c>
      <c r="H111">
        <v>11451</v>
      </c>
      <c r="I111">
        <v>11342</v>
      </c>
      <c r="J111">
        <v>11239</v>
      </c>
      <c r="K111">
        <v>11141</v>
      </c>
    </row>
    <row r="112" spans="1:11" x14ac:dyDescent="0.2">
      <c r="A112">
        <v>5</v>
      </c>
      <c r="B112">
        <v>819</v>
      </c>
      <c r="C112" t="s">
        <v>254</v>
      </c>
      <c r="D112" s="5">
        <v>5478</v>
      </c>
      <c r="E112" s="5">
        <v>5435</v>
      </c>
      <c r="F112" s="5">
        <v>5350</v>
      </c>
      <c r="G112">
        <v>5317</v>
      </c>
      <c r="H112">
        <v>5255</v>
      </c>
      <c r="I112">
        <v>5199</v>
      </c>
      <c r="J112">
        <v>5159</v>
      </c>
      <c r="K112">
        <v>5113</v>
      </c>
    </row>
    <row r="113" spans="1:11" x14ac:dyDescent="0.2">
      <c r="A113">
        <v>5</v>
      </c>
      <c r="B113">
        <v>837</v>
      </c>
      <c r="C113" t="s">
        <v>255</v>
      </c>
      <c r="D113" s="5">
        <v>106537</v>
      </c>
      <c r="E113" s="5">
        <v>108017</v>
      </c>
      <c r="F113" s="5">
        <v>109496</v>
      </c>
      <c r="G113">
        <v>111028</v>
      </c>
      <c r="H113">
        <v>112602</v>
      </c>
      <c r="I113">
        <v>114076</v>
      </c>
      <c r="J113">
        <v>115542</v>
      </c>
      <c r="K113">
        <v>117026</v>
      </c>
    </row>
    <row r="114" spans="1:11" x14ac:dyDescent="0.2">
      <c r="A114">
        <v>5</v>
      </c>
      <c r="B114">
        <v>842</v>
      </c>
      <c r="C114" t="s">
        <v>256</v>
      </c>
      <c r="D114" s="5">
        <v>7547</v>
      </c>
      <c r="E114" s="5">
        <v>7458</v>
      </c>
      <c r="F114" s="5">
        <v>7415</v>
      </c>
      <c r="G114">
        <v>7328</v>
      </c>
      <c r="H114">
        <v>7268</v>
      </c>
      <c r="I114">
        <v>7195</v>
      </c>
      <c r="J114">
        <v>7146</v>
      </c>
      <c r="K114">
        <v>7084</v>
      </c>
    </row>
    <row r="115" spans="1:11" x14ac:dyDescent="0.2">
      <c r="A115">
        <v>5</v>
      </c>
      <c r="B115">
        <v>847</v>
      </c>
      <c r="C115" t="s">
        <v>257</v>
      </c>
      <c r="D115" s="5">
        <v>29208</v>
      </c>
      <c r="E115" s="5">
        <v>29161</v>
      </c>
      <c r="F115" s="5">
        <v>29245</v>
      </c>
      <c r="G115">
        <v>29324</v>
      </c>
      <c r="H115">
        <v>29371</v>
      </c>
      <c r="I115">
        <v>29365</v>
      </c>
      <c r="J115">
        <v>29407</v>
      </c>
      <c r="K115">
        <v>29450</v>
      </c>
    </row>
    <row r="116" spans="1:11" x14ac:dyDescent="0.2">
      <c r="A116">
        <v>5</v>
      </c>
      <c r="B116">
        <v>854</v>
      </c>
      <c r="C116" t="s">
        <v>258</v>
      </c>
      <c r="D116" s="5">
        <v>13573</v>
      </c>
      <c r="E116" s="5">
        <v>13578</v>
      </c>
      <c r="F116" s="5">
        <v>13604</v>
      </c>
      <c r="G116">
        <v>13618</v>
      </c>
      <c r="H116">
        <v>13636</v>
      </c>
      <c r="I116">
        <v>13642</v>
      </c>
      <c r="J116">
        <v>13648</v>
      </c>
      <c r="K116">
        <v>13651</v>
      </c>
    </row>
    <row r="117" spans="1:11" x14ac:dyDescent="0.2">
      <c r="A117">
        <v>5</v>
      </c>
      <c r="B117">
        <v>856</v>
      </c>
      <c r="C117" t="s">
        <v>259</v>
      </c>
      <c r="D117" s="5">
        <v>7728</v>
      </c>
      <c r="E117" s="5">
        <v>7583</v>
      </c>
      <c r="F117" s="5">
        <v>7482</v>
      </c>
      <c r="G117">
        <v>7373</v>
      </c>
      <c r="H117">
        <v>7276</v>
      </c>
      <c r="I117">
        <v>7146</v>
      </c>
      <c r="J117">
        <v>7022</v>
      </c>
      <c r="K117">
        <v>6929</v>
      </c>
    </row>
    <row r="118" spans="1:11" x14ac:dyDescent="0.2">
      <c r="A118">
        <v>5</v>
      </c>
      <c r="B118">
        <v>858</v>
      </c>
      <c r="C118" t="s">
        <v>260</v>
      </c>
      <c r="D118" s="5">
        <v>11957</v>
      </c>
      <c r="E118" s="5">
        <v>11964</v>
      </c>
      <c r="F118" s="5">
        <v>11944</v>
      </c>
      <c r="G118">
        <v>11914</v>
      </c>
      <c r="H118">
        <v>11888</v>
      </c>
      <c r="I118">
        <v>11895</v>
      </c>
      <c r="J118">
        <v>11873</v>
      </c>
      <c r="K118">
        <v>11820</v>
      </c>
    </row>
    <row r="119" spans="1:11" x14ac:dyDescent="0.2">
      <c r="A119">
        <v>5</v>
      </c>
      <c r="B119">
        <v>861</v>
      </c>
      <c r="C119" t="s">
        <v>261</v>
      </c>
      <c r="D119" s="5">
        <v>12042</v>
      </c>
      <c r="E119" s="5">
        <v>11977</v>
      </c>
      <c r="F119" s="5">
        <v>11902</v>
      </c>
      <c r="G119">
        <v>11875</v>
      </c>
      <c r="H119">
        <v>11787</v>
      </c>
      <c r="I119">
        <v>11837</v>
      </c>
      <c r="J119">
        <v>11773</v>
      </c>
      <c r="K119">
        <v>11690</v>
      </c>
    </row>
    <row r="120" spans="1:11" x14ac:dyDescent="0.2">
      <c r="A120">
        <v>5</v>
      </c>
      <c r="B120">
        <v>873</v>
      </c>
      <c r="C120" t="s">
        <v>262</v>
      </c>
      <c r="D120" s="5">
        <v>8246</v>
      </c>
      <c r="E120" s="5">
        <v>8313</v>
      </c>
      <c r="F120" s="5">
        <v>8362</v>
      </c>
      <c r="G120">
        <v>8438</v>
      </c>
      <c r="H120">
        <v>8496</v>
      </c>
      <c r="I120">
        <v>8569</v>
      </c>
      <c r="J120">
        <v>8651</v>
      </c>
      <c r="K120">
        <v>8748</v>
      </c>
    </row>
    <row r="121" spans="1:11" x14ac:dyDescent="0.2">
      <c r="A121">
        <v>5</v>
      </c>
      <c r="B121">
        <v>885</v>
      </c>
      <c r="C121" t="s">
        <v>263</v>
      </c>
      <c r="D121" s="5">
        <v>7642</v>
      </c>
      <c r="E121" s="5">
        <v>7633</v>
      </c>
      <c r="F121" s="5">
        <v>7604</v>
      </c>
      <c r="G121">
        <v>7622</v>
      </c>
      <c r="H121">
        <v>7605</v>
      </c>
      <c r="I121">
        <v>7595</v>
      </c>
      <c r="J121">
        <v>7576</v>
      </c>
      <c r="K121">
        <v>7589</v>
      </c>
    </row>
    <row r="122" spans="1:11" x14ac:dyDescent="0.2">
      <c r="A122">
        <v>5</v>
      </c>
      <c r="B122">
        <v>887</v>
      </c>
      <c r="C122" t="s">
        <v>264</v>
      </c>
      <c r="D122" s="5">
        <v>38923</v>
      </c>
      <c r="E122" s="5">
        <v>39083</v>
      </c>
      <c r="F122" s="5">
        <v>39289</v>
      </c>
      <c r="G122">
        <v>39491</v>
      </c>
      <c r="H122">
        <v>39681</v>
      </c>
      <c r="I122">
        <v>39868</v>
      </c>
      <c r="J122">
        <v>40070</v>
      </c>
      <c r="K122">
        <v>40217</v>
      </c>
    </row>
    <row r="123" spans="1:11" x14ac:dyDescent="0.2">
      <c r="A123">
        <v>5</v>
      </c>
      <c r="B123">
        <v>890</v>
      </c>
      <c r="C123" t="s">
        <v>265</v>
      </c>
      <c r="D123" s="5">
        <v>22212</v>
      </c>
      <c r="E123" s="5">
        <v>22188</v>
      </c>
      <c r="F123" s="5">
        <v>22217</v>
      </c>
      <c r="G123">
        <v>22235</v>
      </c>
      <c r="H123">
        <v>22233</v>
      </c>
      <c r="I123">
        <v>22219</v>
      </c>
      <c r="J123">
        <v>22214</v>
      </c>
      <c r="K123">
        <v>22190</v>
      </c>
    </row>
    <row r="124" spans="1:11" x14ac:dyDescent="0.2">
      <c r="A124">
        <v>5</v>
      </c>
      <c r="B124">
        <v>893</v>
      </c>
      <c r="C124" t="s">
        <v>266</v>
      </c>
      <c r="D124" s="5">
        <v>15116</v>
      </c>
      <c r="E124" s="5">
        <v>15496</v>
      </c>
      <c r="F124" s="5">
        <v>15869</v>
      </c>
      <c r="G124">
        <v>16158</v>
      </c>
      <c r="H124">
        <v>16508</v>
      </c>
      <c r="I124">
        <v>16870</v>
      </c>
      <c r="J124">
        <v>17180</v>
      </c>
      <c r="K124">
        <v>17496</v>
      </c>
    </row>
    <row r="125" spans="1:11" x14ac:dyDescent="0.2">
      <c r="A125">
        <v>5</v>
      </c>
      <c r="B125">
        <v>895</v>
      </c>
      <c r="C125" t="s">
        <v>267</v>
      </c>
      <c r="D125" s="5">
        <v>23761</v>
      </c>
      <c r="E125" s="5">
        <v>23822</v>
      </c>
      <c r="F125" s="5">
        <v>23890</v>
      </c>
      <c r="G125">
        <v>23958</v>
      </c>
      <c r="H125">
        <v>24015</v>
      </c>
      <c r="I125">
        <v>24032</v>
      </c>
      <c r="J125">
        <v>24042</v>
      </c>
      <c r="K125">
        <v>24086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3:D64"/>
  <sheetViews>
    <sheetView topLeftCell="A43" workbookViewId="0">
      <selection activeCell="C65" sqref="C65"/>
    </sheetView>
  </sheetViews>
  <sheetFormatPr baseColWidth="10" defaultRowHeight="12.75" x14ac:dyDescent="0.2"/>
  <cols>
    <col min="1" max="1" width="21.42578125" customWidth="1"/>
    <col min="2" max="2" width="30.5703125" customWidth="1"/>
    <col min="3" max="3" width="20.140625" customWidth="1"/>
    <col min="4" max="4" width="21.5703125" customWidth="1"/>
  </cols>
  <sheetData>
    <row r="3" spans="1:4" x14ac:dyDescent="0.2">
      <c r="A3" s="131" t="s">
        <v>2783</v>
      </c>
      <c r="B3" s="131"/>
      <c r="C3" s="131"/>
      <c r="D3" s="131"/>
    </row>
    <row r="4" spans="1:4" ht="13.5" thickBot="1" x14ac:dyDescent="0.25">
      <c r="B4" s="4"/>
      <c r="C4" s="4"/>
    </row>
    <row r="5" spans="1:4" ht="37.5" customHeight="1" thickBot="1" x14ac:dyDescent="0.25">
      <c r="A5" s="44" t="s">
        <v>138</v>
      </c>
      <c r="B5" s="132" t="s">
        <v>139</v>
      </c>
      <c r="C5" s="132" t="s">
        <v>140</v>
      </c>
      <c r="D5" s="45" t="s">
        <v>141</v>
      </c>
    </row>
    <row r="6" spans="1:4" ht="15" x14ac:dyDescent="0.25">
      <c r="A6" s="48" t="s">
        <v>277</v>
      </c>
      <c r="B6" s="46" t="s">
        <v>325</v>
      </c>
      <c r="C6" s="46">
        <v>1695023</v>
      </c>
      <c r="D6" s="52">
        <f t="shared" ref="D6:D12" si="0">C6/C$23</f>
        <v>0.70303849529406104</v>
      </c>
    </row>
    <row r="7" spans="1:4" ht="15" x14ac:dyDescent="0.25">
      <c r="A7" s="49" t="s">
        <v>278</v>
      </c>
      <c r="B7" s="43" t="s">
        <v>284</v>
      </c>
      <c r="C7" s="43">
        <v>297763</v>
      </c>
      <c r="D7" s="53">
        <f t="shared" si="0"/>
        <v>0.12350207134312956</v>
      </c>
    </row>
    <row r="8" spans="1:4" ht="15" x14ac:dyDescent="0.25">
      <c r="A8" s="49" t="s">
        <v>276</v>
      </c>
      <c r="B8" s="43" t="s">
        <v>285</v>
      </c>
      <c r="C8" s="43">
        <v>188507</v>
      </c>
      <c r="D8" s="53">
        <f t="shared" si="0"/>
        <v>7.8186359496241392E-2</v>
      </c>
    </row>
    <row r="9" spans="1:4" ht="15" x14ac:dyDescent="0.25">
      <c r="A9" s="49" t="s">
        <v>281</v>
      </c>
      <c r="B9" s="43" t="s">
        <v>283</v>
      </c>
      <c r="C9" s="43">
        <v>84110</v>
      </c>
      <c r="D9" s="53">
        <f t="shared" si="0"/>
        <v>3.4885997322268471E-2</v>
      </c>
    </row>
    <row r="10" spans="1:4" ht="15" x14ac:dyDescent="0.25">
      <c r="A10" s="49" t="s">
        <v>279</v>
      </c>
      <c r="B10" s="43" t="s">
        <v>286</v>
      </c>
      <c r="C10" s="43">
        <v>47686</v>
      </c>
      <c r="D10" s="53">
        <f t="shared" si="0"/>
        <v>1.9778547952796273E-2</v>
      </c>
    </row>
    <row r="11" spans="1:4" ht="15" x14ac:dyDescent="0.25">
      <c r="A11" s="49" t="s">
        <v>280</v>
      </c>
      <c r="B11" s="43" t="s">
        <v>287</v>
      </c>
      <c r="C11" s="43">
        <v>31165</v>
      </c>
      <c r="D11" s="53">
        <f t="shared" si="0"/>
        <v>1.2926193158346177E-2</v>
      </c>
    </row>
    <row r="12" spans="1:4" ht="15" x14ac:dyDescent="0.25">
      <c r="A12" s="50" t="s">
        <v>2785</v>
      </c>
      <c r="B12" s="43" t="s">
        <v>309</v>
      </c>
      <c r="C12" s="43">
        <v>15620</v>
      </c>
      <c r="D12" s="53">
        <f t="shared" si="0"/>
        <v>6.4786503171303479E-3</v>
      </c>
    </row>
    <row r="13" spans="1:4" ht="15" x14ac:dyDescent="0.25">
      <c r="A13" s="109" t="s">
        <v>2781</v>
      </c>
      <c r="B13" s="110" t="s">
        <v>2782</v>
      </c>
      <c r="C13" s="110">
        <v>14635</v>
      </c>
      <c r="D13" s="111">
        <f t="shared" ref="D13:D22" si="1">C13/C$23</f>
        <v>6.0701054667863406E-3</v>
      </c>
    </row>
    <row r="14" spans="1:4" ht="15" x14ac:dyDescent="0.25">
      <c r="A14" s="109" t="s">
        <v>2786</v>
      </c>
      <c r="B14" s="110" t="s">
        <v>390</v>
      </c>
      <c r="C14" s="110">
        <v>13627</v>
      </c>
      <c r="D14" s="111">
        <f t="shared" si="1"/>
        <v>5.6520209904952143E-3</v>
      </c>
    </row>
    <row r="15" spans="1:4" ht="15" x14ac:dyDescent="0.25">
      <c r="A15" s="109" t="s">
        <v>2787</v>
      </c>
      <c r="B15" s="110" t="s">
        <v>308</v>
      </c>
      <c r="C15" s="110">
        <v>7448</v>
      </c>
      <c r="D15" s="111">
        <f t="shared" si="1"/>
        <v>3.0891797414844321E-3</v>
      </c>
    </row>
    <row r="16" spans="1:4" ht="15" x14ac:dyDescent="0.25">
      <c r="A16" s="109" t="s">
        <v>2788</v>
      </c>
      <c r="B16" s="110" t="s">
        <v>310</v>
      </c>
      <c r="C16" s="110">
        <v>6772</v>
      </c>
      <c r="D16" s="111">
        <f t="shared" si="1"/>
        <v>2.8087976919082404E-3</v>
      </c>
    </row>
    <row r="17" spans="1:4" ht="15" x14ac:dyDescent="0.25">
      <c r="A17" s="109" t="s">
        <v>2789</v>
      </c>
      <c r="B17" s="110" t="s">
        <v>389</v>
      </c>
      <c r="C17" s="110">
        <v>5627</v>
      </c>
      <c r="D17" s="111">
        <f t="shared" si="1"/>
        <v>2.3338902262799274E-3</v>
      </c>
    </row>
    <row r="18" spans="1:4" ht="15" x14ac:dyDescent="0.25">
      <c r="A18" s="109" t="s">
        <v>2790</v>
      </c>
      <c r="B18" s="110" t="s">
        <v>393</v>
      </c>
      <c r="C18" s="110">
        <v>1814</v>
      </c>
      <c r="D18" s="111">
        <f t="shared" si="1"/>
        <v>7.523861507858163E-4</v>
      </c>
    </row>
    <row r="19" spans="1:4" ht="15" x14ac:dyDescent="0.25">
      <c r="A19" s="109" t="s">
        <v>2791</v>
      </c>
      <c r="B19" s="110" t="s">
        <v>2795</v>
      </c>
      <c r="C19" s="110">
        <v>1093</v>
      </c>
      <c r="D19" s="111">
        <f t="shared" si="1"/>
        <v>4.5333961566091356E-4</v>
      </c>
    </row>
    <row r="20" spans="1:4" ht="15" x14ac:dyDescent="0.25">
      <c r="A20" s="109" t="s">
        <v>2792</v>
      </c>
      <c r="B20" s="110" t="s">
        <v>311</v>
      </c>
      <c r="C20" s="110">
        <v>70</v>
      </c>
      <c r="D20" s="111">
        <f t="shared" si="1"/>
        <v>2.9033644186883762E-5</v>
      </c>
    </row>
    <row r="21" spans="1:4" ht="15" x14ac:dyDescent="0.25">
      <c r="A21" s="109" t="s">
        <v>2793</v>
      </c>
      <c r="B21" s="110" t="s">
        <v>391</v>
      </c>
      <c r="C21" s="110">
        <v>23</v>
      </c>
      <c r="D21" s="111">
        <f t="shared" si="1"/>
        <v>9.5396259471189508E-6</v>
      </c>
    </row>
    <row r="22" spans="1:4" ht="15" x14ac:dyDescent="0.25">
      <c r="A22" s="109" t="s">
        <v>2794</v>
      </c>
      <c r="B22" s="110" t="s">
        <v>392</v>
      </c>
      <c r="C22" s="110">
        <v>13</v>
      </c>
      <c r="D22" s="111">
        <f t="shared" si="1"/>
        <v>5.3919624918498415E-6</v>
      </c>
    </row>
    <row r="23" spans="1:4" ht="15.75" thickBot="1" x14ac:dyDescent="0.3">
      <c r="A23" s="51"/>
      <c r="B23" s="47" t="s">
        <v>142</v>
      </c>
      <c r="C23" s="47">
        <f>SUM(C6:C22)</f>
        <v>2410996</v>
      </c>
      <c r="D23" s="54">
        <f>C23/C$23</f>
        <v>1</v>
      </c>
    </row>
    <row r="31" spans="1:4" x14ac:dyDescent="0.2">
      <c r="A31" s="131" t="s">
        <v>2784</v>
      </c>
      <c r="B31" s="131"/>
      <c r="C31" s="131"/>
      <c r="D31" s="131"/>
    </row>
    <row r="32" spans="1:4" ht="13.5" thickBot="1" x14ac:dyDescent="0.25">
      <c r="B32" s="4"/>
      <c r="C32" s="4"/>
    </row>
    <row r="33" spans="1:4" ht="13.5" thickBot="1" x14ac:dyDescent="0.25">
      <c r="A33" s="44" t="s">
        <v>314</v>
      </c>
      <c r="B33" s="132" t="s">
        <v>315</v>
      </c>
      <c r="C33" s="132" t="s">
        <v>140</v>
      </c>
      <c r="D33" s="45" t="s">
        <v>141</v>
      </c>
    </row>
    <row r="34" spans="1:4" ht="15" x14ac:dyDescent="0.25">
      <c r="A34" s="48" t="s">
        <v>289</v>
      </c>
      <c r="B34" s="46" t="s">
        <v>390</v>
      </c>
      <c r="C34" s="46">
        <v>1299053</v>
      </c>
      <c r="D34" s="52">
        <f t="shared" ref="D34:D52" si="2">C34/C$52</f>
        <v>0.38841645275730047</v>
      </c>
    </row>
    <row r="35" spans="1:4" ht="15" x14ac:dyDescent="0.25">
      <c r="A35" s="49" t="s">
        <v>290</v>
      </c>
      <c r="B35" s="43" t="s">
        <v>308</v>
      </c>
      <c r="C35" s="43">
        <v>657680</v>
      </c>
      <c r="D35" s="53">
        <f t="shared" si="2"/>
        <v>0.1966461204041878</v>
      </c>
    </row>
    <row r="36" spans="1:4" ht="15" x14ac:dyDescent="0.25">
      <c r="A36" s="49" t="s">
        <v>291</v>
      </c>
      <c r="B36" s="43" t="s">
        <v>309</v>
      </c>
      <c r="C36" s="43">
        <v>498876</v>
      </c>
      <c r="D36" s="53">
        <f t="shared" si="2"/>
        <v>0.14916377259877081</v>
      </c>
    </row>
    <row r="37" spans="1:4" ht="15" x14ac:dyDescent="0.25">
      <c r="A37" s="49" t="s">
        <v>293</v>
      </c>
      <c r="B37" s="43" t="s">
        <v>310</v>
      </c>
      <c r="C37" s="43">
        <v>384260</v>
      </c>
      <c r="D37" s="53">
        <f t="shared" si="2"/>
        <v>0.11489362338297227</v>
      </c>
    </row>
    <row r="38" spans="1:4" ht="15" x14ac:dyDescent="0.25">
      <c r="A38" s="49" t="s">
        <v>294</v>
      </c>
      <c r="B38" s="43" t="s">
        <v>389</v>
      </c>
      <c r="C38" s="43">
        <v>255083</v>
      </c>
      <c r="D38" s="53">
        <f t="shared" si="2"/>
        <v>7.6269739586214316E-2</v>
      </c>
    </row>
    <row r="39" spans="1:4" ht="15" x14ac:dyDescent="0.25">
      <c r="A39" s="50" t="s">
        <v>295</v>
      </c>
      <c r="B39" s="43" t="s">
        <v>2795</v>
      </c>
      <c r="C39" s="43">
        <v>82089</v>
      </c>
      <c r="D39" s="53">
        <f t="shared" si="2"/>
        <v>2.4544586087245121E-2</v>
      </c>
    </row>
    <row r="40" spans="1:4" ht="15" x14ac:dyDescent="0.25">
      <c r="A40" s="49" t="s">
        <v>296</v>
      </c>
      <c r="B40" s="43" t="s">
        <v>393</v>
      </c>
      <c r="C40" s="43">
        <v>78168</v>
      </c>
      <c r="D40" s="53">
        <f t="shared" si="2"/>
        <v>2.3372208277208598E-2</v>
      </c>
    </row>
    <row r="41" spans="1:4" ht="15" x14ac:dyDescent="0.25">
      <c r="A41" s="49" t="s">
        <v>297</v>
      </c>
      <c r="B41" s="43" t="s">
        <v>311</v>
      </c>
      <c r="C41" s="43">
        <v>59641</v>
      </c>
      <c r="D41" s="53">
        <f t="shared" si="2"/>
        <v>1.7832640899869488E-2</v>
      </c>
    </row>
    <row r="42" spans="1:4" ht="15" x14ac:dyDescent="0.25">
      <c r="A42" s="49" t="s">
        <v>304</v>
      </c>
      <c r="B42" s="43" t="s">
        <v>392</v>
      </c>
      <c r="C42" s="43">
        <v>14409</v>
      </c>
      <c r="D42" s="53">
        <f t="shared" si="2"/>
        <v>4.3082866270890731E-3</v>
      </c>
    </row>
    <row r="43" spans="1:4" ht="15" x14ac:dyDescent="0.25">
      <c r="A43" s="49" t="s">
        <v>300</v>
      </c>
      <c r="B43" s="43" t="s">
        <v>326</v>
      </c>
      <c r="C43" s="43">
        <v>11264</v>
      </c>
      <c r="D43" s="53">
        <f t="shared" si="2"/>
        <v>3.3679325815484298E-3</v>
      </c>
    </row>
    <row r="44" spans="1:4" ht="15" x14ac:dyDescent="0.25">
      <c r="A44" s="49" t="s">
        <v>301</v>
      </c>
      <c r="B44" s="43" t="s">
        <v>388</v>
      </c>
      <c r="C44" s="43">
        <v>3005</v>
      </c>
      <c r="D44" s="53">
        <f t="shared" si="2"/>
        <v>8.9849408802850062E-4</v>
      </c>
    </row>
    <row r="45" spans="1:4" ht="15" x14ac:dyDescent="0.25">
      <c r="A45" s="49" t="s">
        <v>303</v>
      </c>
      <c r="B45" s="43" t="s">
        <v>391</v>
      </c>
      <c r="C45" s="43">
        <v>657</v>
      </c>
      <c r="D45" s="53">
        <f t="shared" si="2"/>
        <v>1.9644280061055738E-4</v>
      </c>
    </row>
    <row r="46" spans="1:4" ht="15" x14ac:dyDescent="0.25">
      <c r="A46" s="49" t="s">
        <v>2798</v>
      </c>
      <c r="B46" s="43" t="s">
        <v>325</v>
      </c>
      <c r="C46" s="43">
        <v>167</v>
      </c>
      <c r="D46" s="53">
        <f t="shared" si="2"/>
        <v>4.9932949318056445E-5</v>
      </c>
    </row>
    <row r="47" spans="1:4" ht="15" x14ac:dyDescent="0.25">
      <c r="A47" s="49" t="s">
        <v>2799</v>
      </c>
      <c r="B47" s="43" t="s">
        <v>284</v>
      </c>
      <c r="C47" s="43">
        <v>98</v>
      </c>
      <c r="D47" s="53">
        <f t="shared" si="2"/>
        <v>2.9301970258500188E-5</v>
      </c>
    </row>
    <row r="48" spans="1:4" ht="15" x14ac:dyDescent="0.25">
      <c r="A48" s="49" t="s">
        <v>305</v>
      </c>
      <c r="B48" s="43" t="s">
        <v>313</v>
      </c>
      <c r="C48" s="43">
        <v>18</v>
      </c>
      <c r="D48" s="53">
        <f t="shared" si="2"/>
        <v>5.3819945372755443E-6</v>
      </c>
    </row>
    <row r="49" spans="1:4" ht="15" x14ac:dyDescent="0.25">
      <c r="A49" s="49" t="s">
        <v>299</v>
      </c>
      <c r="B49" s="43" t="s">
        <v>312</v>
      </c>
      <c r="C49" s="43">
        <v>15</v>
      </c>
      <c r="D49" s="53">
        <f t="shared" si="2"/>
        <v>4.4849954477296201E-6</v>
      </c>
    </row>
    <row r="50" spans="1:4" ht="15" x14ac:dyDescent="0.25">
      <c r="A50" s="49" t="s">
        <v>2796</v>
      </c>
      <c r="B50" s="43" t="s">
        <v>2797</v>
      </c>
      <c r="C50" s="43">
        <v>1</v>
      </c>
      <c r="D50" s="53">
        <f t="shared" si="2"/>
        <v>2.9899969651530803E-7</v>
      </c>
    </row>
    <row r="51" spans="1:4" ht="15" x14ac:dyDescent="0.25">
      <c r="A51" s="49" t="s">
        <v>2800</v>
      </c>
      <c r="B51" s="43" t="s">
        <v>283</v>
      </c>
      <c r="C51" s="43">
        <v>1</v>
      </c>
      <c r="D51" s="53">
        <f t="shared" si="2"/>
        <v>2.9899969651530803E-7</v>
      </c>
    </row>
    <row r="52" spans="1:4" ht="15.75" thickBot="1" x14ac:dyDescent="0.3">
      <c r="A52" s="51"/>
      <c r="B52" s="47" t="s">
        <v>142</v>
      </c>
      <c r="C52" s="47">
        <f>SUM(C34:C51)</f>
        <v>3344485</v>
      </c>
      <c r="D52" s="54">
        <f t="shared" si="2"/>
        <v>1</v>
      </c>
    </row>
    <row r="57" spans="1:4" x14ac:dyDescent="0.2">
      <c r="A57" s="131" t="s">
        <v>2801</v>
      </c>
      <c r="B57" s="131"/>
      <c r="C57" s="131"/>
      <c r="D57" s="131"/>
    </row>
    <row r="58" spans="1:4" ht="13.5" thickBot="1" x14ac:dyDescent="0.25">
      <c r="B58" s="4"/>
      <c r="C58" s="4"/>
    </row>
    <row r="59" spans="1:4" ht="13.5" thickBot="1" x14ac:dyDescent="0.25">
      <c r="A59" s="44" t="s">
        <v>314</v>
      </c>
      <c r="B59" s="132" t="s">
        <v>315</v>
      </c>
      <c r="C59" s="132" t="s">
        <v>140</v>
      </c>
      <c r="D59" s="45" t="s">
        <v>141</v>
      </c>
    </row>
    <row r="60" spans="1:4" ht="15" x14ac:dyDescent="0.25">
      <c r="A60" s="48" t="s">
        <v>320</v>
      </c>
      <c r="B60" s="46" t="s">
        <v>316</v>
      </c>
      <c r="C60" s="46">
        <f>C64-C61-C62-C63</f>
        <v>102248</v>
      </c>
      <c r="D60" s="52">
        <f>C60/C$64</f>
        <v>0.88242959843273983</v>
      </c>
    </row>
    <row r="61" spans="1:4" ht="15" x14ac:dyDescent="0.25">
      <c r="A61" s="49" t="s">
        <v>321</v>
      </c>
      <c r="B61" s="43" t="s">
        <v>317</v>
      </c>
      <c r="C61" s="43">
        <v>7690</v>
      </c>
      <c r="D61" s="53">
        <f t="shared" ref="D61:D63" si="3">C61/C$64</f>
        <v>6.6366908027030061E-2</v>
      </c>
    </row>
    <row r="62" spans="1:4" ht="15" x14ac:dyDescent="0.25">
      <c r="A62" s="49" t="s">
        <v>322</v>
      </c>
      <c r="B62" s="43" t="s">
        <v>318</v>
      </c>
      <c r="C62" s="43">
        <v>3851</v>
      </c>
      <c r="D62" s="53">
        <f t="shared" si="3"/>
        <v>3.3235235736292945E-2</v>
      </c>
    </row>
    <row r="63" spans="1:4" ht="15" x14ac:dyDescent="0.25">
      <c r="A63" s="49" t="s">
        <v>323</v>
      </c>
      <c r="B63" s="43" t="s">
        <v>319</v>
      </c>
      <c r="C63" s="43">
        <v>2082</v>
      </c>
      <c r="D63" s="53">
        <f t="shared" si="3"/>
        <v>1.7968257803937137E-2</v>
      </c>
    </row>
    <row r="64" spans="1:4" ht="15.75" thickBot="1" x14ac:dyDescent="0.3">
      <c r="A64" s="51"/>
      <c r="B64" s="47" t="s">
        <v>142</v>
      </c>
      <c r="C64" s="47">
        <f>'1. Cobertura DANE'!H4</f>
        <v>115871</v>
      </c>
      <c r="D64" s="54">
        <f>C64/C$64</f>
        <v>1</v>
      </c>
    </row>
  </sheetData>
  <sortState ref="A6:C22">
    <sortCondition descending="1" ref="C6:C22"/>
  </sortState>
  <mergeCells count="6">
    <mergeCell ref="A57:D57"/>
    <mergeCell ref="B59:C59"/>
    <mergeCell ref="A3:D3"/>
    <mergeCell ref="B5:C5"/>
    <mergeCell ref="A31:D31"/>
    <mergeCell ref="B33:C33"/>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A144"/>
  <sheetViews>
    <sheetView workbookViewId="0">
      <selection activeCell="J2" sqref="J2"/>
    </sheetView>
  </sheetViews>
  <sheetFormatPr baseColWidth="10" defaultRowHeight="15" x14ac:dyDescent="0.25"/>
  <cols>
    <col min="1" max="1" width="40" style="61" customWidth="1"/>
    <col min="2" max="2" width="11.42578125" style="61" hidden="1" customWidth="1"/>
    <col min="3" max="3" width="15.7109375" style="61" customWidth="1"/>
    <col min="4" max="4" width="12.42578125" style="61" customWidth="1"/>
    <col min="5" max="6" width="13.42578125" style="61" customWidth="1"/>
    <col min="7" max="8" width="12" style="61" customWidth="1"/>
    <col min="9" max="9" width="12.42578125" style="61" customWidth="1"/>
    <col min="10" max="12" width="12" style="61" customWidth="1"/>
    <col min="13" max="13" width="12.42578125" style="61" customWidth="1"/>
    <col min="14" max="14" width="11.5703125" style="61" bestFit="1" customWidth="1"/>
    <col min="15" max="15" width="11.5703125" style="61" customWidth="1"/>
    <col min="16" max="16" width="11.5703125" style="61" bestFit="1" customWidth="1"/>
    <col min="17" max="19" width="11.5703125" style="61" customWidth="1"/>
    <col min="20" max="20" width="11.5703125" style="61" bestFit="1" customWidth="1"/>
    <col min="21" max="21" width="12.7109375" style="61" bestFit="1" customWidth="1"/>
    <col min="22" max="22" width="18.42578125" style="61" customWidth="1"/>
    <col min="23" max="23" width="19.140625" style="61" customWidth="1"/>
    <col min="24" max="24" width="13.140625" style="61" customWidth="1"/>
    <col min="25" max="25" width="12.42578125" style="61" customWidth="1"/>
    <col min="26" max="26" width="12.5703125" style="61" customWidth="1"/>
    <col min="27" max="27" width="13.7109375" style="61" customWidth="1"/>
    <col min="28" max="16384" width="11.42578125" style="61"/>
  </cols>
  <sheetData>
    <row r="1" spans="1:27" ht="48" customHeight="1" thickBot="1" x14ac:dyDescent="0.3">
      <c r="A1" s="135" t="s">
        <v>327</v>
      </c>
      <c r="B1" s="136"/>
      <c r="C1" s="136"/>
      <c r="D1" s="136"/>
      <c r="E1" s="136"/>
      <c r="F1" s="136"/>
      <c r="G1" s="136"/>
      <c r="H1" s="136"/>
      <c r="I1" s="136"/>
      <c r="J1" s="136"/>
      <c r="K1" s="136"/>
      <c r="L1" s="136"/>
      <c r="M1" s="136"/>
      <c r="N1" s="136"/>
      <c r="O1" s="136"/>
      <c r="P1" s="136"/>
      <c r="Q1" s="136"/>
      <c r="R1" s="136"/>
      <c r="S1" s="136"/>
      <c r="T1" s="136"/>
      <c r="U1" s="137"/>
      <c r="W1" s="68" t="s">
        <v>325</v>
      </c>
      <c r="X1" s="68">
        <v>113</v>
      </c>
      <c r="Y1" s="70">
        <f t="shared" ref="Y1:Y8" si="0">X1/125</f>
        <v>0.90400000000000003</v>
      </c>
    </row>
    <row r="2" spans="1:27" ht="18" customHeight="1" thickBot="1" x14ac:dyDescent="0.3">
      <c r="A2" s="90" t="s">
        <v>271</v>
      </c>
      <c r="B2" s="91"/>
      <c r="C2" s="133" t="str">
        <f>'1. Cobertura DANE'!C1</f>
        <v>Diciembre 2014</v>
      </c>
      <c r="D2" s="134"/>
      <c r="E2" s="134"/>
      <c r="F2" s="92"/>
      <c r="G2" s="92"/>
      <c r="H2" s="92"/>
      <c r="I2" s="92"/>
      <c r="J2" s="92"/>
      <c r="K2" s="92"/>
      <c r="L2" s="92"/>
      <c r="M2" s="92"/>
      <c r="N2" s="92"/>
      <c r="O2" s="92"/>
      <c r="P2" s="92"/>
      <c r="Q2" s="92"/>
      <c r="R2" s="92"/>
      <c r="S2" s="92"/>
      <c r="T2" s="92"/>
      <c r="U2" s="93"/>
      <c r="W2" s="68" t="s">
        <v>285</v>
      </c>
      <c r="X2" s="68">
        <v>85</v>
      </c>
      <c r="Y2" s="70">
        <f t="shared" si="0"/>
        <v>0.68</v>
      </c>
    </row>
    <row r="3" spans="1:27" ht="45" customHeight="1" x14ac:dyDescent="0.25">
      <c r="A3" s="80" t="s">
        <v>0</v>
      </c>
      <c r="B3" s="81" t="s">
        <v>328</v>
      </c>
      <c r="C3" s="81" t="s">
        <v>325</v>
      </c>
      <c r="D3" s="81" t="s">
        <v>285</v>
      </c>
      <c r="E3" s="81" t="s">
        <v>287</v>
      </c>
      <c r="F3" s="81" t="s">
        <v>283</v>
      </c>
      <c r="G3" s="81" t="s">
        <v>284</v>
      </c>
      <c r="H3" s="81" t="s">
        <v>286</v>
      </c>
      <c r="I3" s="81" t="s">
        <v>2782</v>
      </c>
      <c r="J3" s="81" t="s">
        <v>2802</v>
      </c>
      <c r="K3" s="81" t="s">
        <v>2803</v>
      </c>
      <c r="L3" s="81" t="s">
        <v>2804</v>
      </c>
      <c r="M3" s="81" t="s">
        <v>2805</v>
      </c>
      <c r="N3" s="81" t="s">
        <v>2806</v>
      </c>
      <c r="O3" s="81" t="s">
        <v>2807</v>
      </c>
      <c r="P3" s="81" t="s">
        <v>2808</v>
      </c>
      <c r="Q3" s="81" t="s">
        <v>2809</v>
      </c>
      <c r="R3" s="81" t="s">
        <v>308</v>
      </c>
      <c r="S3" s="81" t="s">
        <v>392</v>
      </c>
      <c r="T3" s="81" t="s">
        <v>2810</v>
      </c>
      <c r="U3" s="138" t="s">
        <v>142</v>
      </c>
      <c r="W3" s="68" t="s">
        <v>284</v>
      </c>
      <c r="X3" s="68">
        <v>29</v>
      </c>
      <c r="Y3" s="70">
        <f t="shared" si="0"/>
        <v>0.23200000000000001</v>
      </c>
    </row>
    <row r="4" spans="1:27" ht="20.25" customHeight="1" x14ac:dyDescent="0.25">
      <c r="A4" s="112"/>
      <c r="B4" s="113"/>
      <c r="C4" s="114" t="s">
        <v>277</v>
      </c>
      <c r="D4" s="114" t="s">
        <v>276</v>
      </c>
      <c r="E4" s="114" t="s">
        <v>280</v>
      </c>
      <c r="F4" s="114" t="s">
        <v>281</v>
      </c>
      <c r="G4" s="114" t="s">
        <v>278</v>
      </c>
      <c r="H4" s="114" t="s">
        <v>279</v>
      </c>
      <c r="I4" s="114" t="s">
        <v>2781</v>
      </c>
      <c r="J4" s="114" t="s">
        <v>2786</v>
      </c>
      <c r="K4" s="114" t="s">
        <v>2789</v>
      </c>
      <c r="L4" s="114" t="s">
        <v>2785</v>
      </c>
      <c r="M4" s="114" t="s">
        <v>2792</v>
      </c>
      <c r="N4" s="114" t="s">
        <v>2790</v>
      </c>
      <c r="O4" s="114" t="s">
        <v>2793</v>
      </c>
      <c r="P4" s="114" t="s">
        <v>2791</v>
      </c>
      <c r="Q4" s="114" t="s">
        <v>2811</v>
      </c>
      <c r="R4" s="114" t="s">
        <v>2787</v>
      </c>
      <c r="S4" s="114" t="s">
        <v>2794</v>
      </c>
      <c r="T4" s="114" t="s">
        <v>2788</v>
      </c>
      <c r="U4" s="139"/>
      <c r="W4" s="68"/>
      <c r="X4" s="68"/>
      <c r="Y4" s="70"/>
    </row>
    <row r="5" spans="1:27" ht="20.25" customHeight="1" thickBot="1" x14ac:dyDescent="0.3">
      <c r="A5" s="82" t="s">
        <v>329</v>
      </c>
      <c r="B5" s="83"/>
      <c r="C5" s="84">
        <v>114</v>
      </c>
      <c r="D5" s="84">
        <v>84</v>
      </c>
      <c r="E5" s="84">
        <v>19</v>
      </c>
      <c r="F5" s="84">
        <v>12</v>
      </c>
      <c r="G5" s="84">
        <v>29</v>
      </c>
      <c r="H5" s="84">
        <v>28</v>
      </c>
      <c r="I5" s="84">
        <v>18</v>
      </c>
      <c r="J5" s="84">
        <v>25</v>
      </c>
      <c r="K5" s="84">
        <v>20</v>
      </c>
      <c r="L5" s="84">
        <v>123</v>
      </c>
      <c r="M5" s="84">
        <v>4</v>
      </c>
      <c r="N5" s="84">
        <v>5</v>
      </c>
      <c r="O5" s="84">
        <v>5</v>
      </c>
      <c r="P5" s="84">
        <v>25</v>
      </c>
      <c r="Q5" s="84">
        <v>0</v>
      </c>
      <c r="R5" s="84">
        <v>100</v>
      </c>
      <c r="S5" s="84">
        <v>1</v>
      </c>
      <c r="T5" s="84">
        <v>122</v>
      </c>
      <c r="U5" s="140"/>
      <c r="W5" s="68" t="s">
        <v>286</v>
      </c>
      <c r="X5" s="71">
        <v>27</v>
      </c>
      <c r="Y5" s="70">
        <f t="shared" si="0"/>
        <v>0.216</v>
      </c>
    </row>
    <row r="6" spans="1:27" x14ac:dyDescent="0.25">
      <c r="A6" s="94" t="s">
        <v>330</v>
      </c>
      <c r="B6" s="79"/>
      <c r="C6" s="79">
        <v>1695023</v>
      </c>
      <c r="D6" s="79">
        <v>188507</v>
      </c>
      <c r="E6" s="79">
        <v>31165</v>
      </c>
      <c r="F6" s="79">
        <v>84110</v>
      </c>
      <c r="G6" s="79">
        <v>297763</v>
      </c>
      <c r="H6" s="79">
        <v>47686</v>
      </c>
      <c r="I6" s="79">
        <v>14635</v>
      </c>
      <c r="J6" s="79">
        <v>13627</v>
      </c>
      <c r="K6" s="79">
        <v>5627</v>
      </c>
      <c r="L6" s="79">
        <v>15620</v>
      </c>
      <c r="M6" s="79">
        <v>70</v>
      </c>
      <c r="N6" s="79">
        <v>1814</v>
      </c>
      <c r="O6" s="79">
        <v>23</v>
      </c>
      <c r="P6" s="79">
        <v>1093</v>
      </c>
      <c r="Q6" s="79">
        <v>0</v>
      </c>
      <c r="R6" s="79">
        <v>7448</v>
      </c>
      <c r="S6" s="79">
        <v>13</v>
      </c>
      <c r="T6" s="79">
        <v>6772</v>
      </c>
      <c r="U6" s="79">
        <f>SUM(C6:T6)</f>
        <v>2410996</v>
      </c>
      <c r="W6" s="68" t="s">
        <v>287</v>
      </c>
      <c r="X6" s="68">
        <v>19</v>
      </c>
      <c r="Y6" s="70">
        <f t="shared" si="0"/>
        <v>0.152</v>
      </c>
    </row>
    <row r="7" spans="1:27" x14ac:dyDescent="0.25">
      <c r="A7" s="85" t="s">
        <v>332</v>
      </c>
      <c r="B7" s="86"/>
      <c r="C7" s="86">
        <v>50777</v>
      </c>
      <c r="D7" s="86">
        <v>5712</v>
      </c>
      <c r="E7" s="86">
        <v>0</v>
      </c>
      <c r="F7" s="86">
        <v>3945</v>
      </c>
      <c r="G7" s="86">
        <v>0</v>
      </c>
      <c r="H7" s="86">
        <v>3489</v>
      </c>
      <c r="I7" s="86">
        <v>1584</v>
      </c>
      <c r="J7" s="86">
        <v>0</v>
      </c>
      <c r="K7" s="86">
        <v>1</v>
      </c>
      <c r="L7" s="86">
        <v>1048</v>
      </c>
      <c r="M7" s="86">
        <v>0</v>
      </c>
      <c r="N7" s="86">
        <v>0</v>
      </c>
      <c r="O7" s="86">
        <v>0</v>
      </c>
      <c r="P7" s="86">
        <v>0</v>
      </c>
      <c r="Q7" s="86">
        <v>0</v>
      </c>
      <c r="R7" s="86">
        <v>189</v>
      </c>
      <c r="S7" s="86">
        <v>0</v>
      </c>
      <c r="T7" s="86">
        <v>128</v>
      </c>
      <c r="U7" s="86">
        <f t="shared" ref="U7:U70" si="1">SUM(C7:T7)</f>
        <v>66873</v>
      </c>
      <c r="W7" s="68" t="s">
        <v>288</v>
      </c>
      <c r="X7" s="69">
        <v>9</v>
      </c>
      <c r="Y7" s="70">
        <f t="shared" si="0"/>
        <v>7.1999999999999995E-2</v>
      </c>
    </row>
    <row r="8" spans="1:27" x14ac:dyDescent="0.25">
      <c r="A8" s="87" t="s">
        <v>331</v>
      </c>
      <c r="B8" s="77">
        <v>142</v>
      </c>
      <c r="C8" s="77">
        <v>3153</v>
      </c>
      <c r="D8" s="77">
        <v>1</v>
      </c>
      <c r="E8" s="77">
        <v>0</v>
      </c>
      <c r="F8" s="77">
        <v>0</v>
      </c>
      <c r="G8" s="77">
        <v>0</v>
      </c>
      <c r="H8" s="77">
        <v>0</v>
      </c>
      <c r="I8" s="77">
        <v>0</v>
      </c>
      <c r="J8" s="77">
        <v>0</v>
      </c>
      <c r="K8" s="77">
        <v>0</v>
      </c>
      <c r="L8" s="77">
        <v>16</v>
      </c>
      <c r="M8" s="77">
        <v>0</v>
      </c>
      <c r="N8" s="77">
        <v>0</v>
      </c>
      <c r="O8" s="77">
        <v>0</v>
      </c>
      <c r="P8" s="77">
        <v>0</v>
      </c>
      <c r="Q8" s="77">
        <v>0</v>
      </c>
      <c r="R8" s="77">
        <v>6</v>
      </c>
      <c r="S8" s="77">
        <v>0</v>
      </c>
      <c r="T8" s="77">
        <v>3</v>
      </c>
      <c r="U8" s="88">
        <f t="shared" si="1"/>
        <v>3179</v>
      </c>
      <c r="W8" s="68" t="s">
        <v>283</v>
      </c>
      <c r="X8" s="72">
        <v>3</v>
      </c>
      <c r="Y8" s="70">
        <f t="shared" si="0"/>
        <v>2.4E-2</v>
      </c>
    </row>
    <row r="9" spans="1:27" x14ac:dyDescent="0.25">
      <c r="A9" s="87" t="s">
        <v>5</v>
      </c>
      <c r="B9" s="77">
        <v>425</v>
      </c>
      <c r="C9" s="77">
        <v>6227</v>
      </c>
      <c r="D9" s="77">
        <v>33</v>
      </c>
      <c r="E9" s="77">
        <v>0</v>
      </c>
      <c r="F9" s="77">
        <v>0</v>
      </c>
      <c r="G9" s="77">
        <v>0</v>
      </c>
      <c r="H9" s="77">
        <v>0</v>
      </c>
      <c r="I9" s="77">
        <v>0</v>
      </c>
      <c r="J9" s="77">
        <v>0</v>
      </c>
      <c r="K9" s="77">
        <v>0</v>
      </c>
      <c r="L9" s="77">
        <v>60</v>
      </c>
      <c r="M9" s="77">
        <v>0</v>
      </c>
      <c r="N9" s="77">
        <v>0</v>
      </c>
      <c r="O9" s="77">
        <v>0</v>
      </c>
      <c r="P9" s="77">
        <v>0</v>
      </c>
      <c r="Q9" s="77">
        <v>0</v>
      </c>
      <c r="R9" s="77">
        <v>21</v>
      </c>
      <c r="S9" s="77">
        <v>0</v>
      </c>
      <c r="T9" s="77">
        <v>11</v>
      </c>
      <c r="U9" s="88">
        <f t="shared" si="1"/>
        <v>6352</v>
      </c>
      <c r="X9" s="63"/>
      <c r="Y9" s="63"/>
    </row>
    <row r="10" spans="1:27" x14ac:dyDescent="0.25">
      <c r="A10" s="87" t="s">
        <v>333</v>
      </c>
      <c r="B10" s="77">
        <v>579</v>
      </c>
      <c r="C10" s="77">
        <v>23029</v>
      </c>
      <c r="D10" s="77">
        <v>111</v>
      </c>
      <c r="E10" s="77">
        <v>0</v>
      </c>
      <c r="F10" s="77">
        <v>3945</v>
      </c>
      <c r="G10" s="77">
        <v>0</v>
      </c>
      <c r="H10" s="77">
        <v>0</v>
      </c>
      <c r="I10" s="77">
        <v>297</v>
      </c>
      <c r="J10" s="77">
        <v>0</v>
      </c>
      <c r="K10" s="77">
        <v>1</v>
      </c>
      <c r="L10" s="77">
        <v>733</v>
      </c>
      <c r="M10" s="77">
        <v>0</v>
      </c>
      <c r="N10" s="77">
        <v>0</v>
      </c>
      <c r="O10" s="77">
        <v>0</v>
      </c>
      <c r="P10" s="77">
        <v>0</v>
      </c>
      <c r="Q10" s="77">
        <v>0</v>
      </c>
      <c r="R10" s="77">
        <v>99</v>
      </c>
      <c r="S10" s="77">
        <v>0</v>
      </c>
      <c r="T10" s="77">
        <v>31</v>
      </c>
      <c r="U10" s="88">
        <f t="shared" si="1"/>
        <v>28246</v>
      </c>
      <c r="Z10" s="63"/>
      <c r="AA10" s="64"/>
    </row>
    <row r="11" spans="1:27" x14ac:dyDescent="0.25">
      <c r="A11" s="87" t="s">
        <v>7</v>
      </c>
      <c r="B11" s="77">
        <v>585</v>
      </c>
      <c r="C11" s="77">
        <v>6122</v>
      </c>
      <c r="D11" s="77">
        <v>0</v>
      </c>
      <c r="E11" s="77">
        <v>0</v>
      </c>
      <c r="F11" s="77">
        <v>0</v>
      </c>
      <c r="G11" s="77">
        <v>0</v>
      </c>
      <c r="H11" s="77">
        <v>1776</v>
      </c>
      <c r="I11" s="77">
        <v>0</v>
      </c>
      <c r="J11" s="77">
        <v>0</v>
      </c>
      <c r="K11" s="77">
        <v>0</v>
      </c>
      <c r="L11" s="77">
        <v>174</v>
      </c>
      <c r="M11" s="77">
        <v>0</v>
      </c>
      <c r="N11" s="77">
        <v>0</v>
      </c>
      <c r="O11" s="77">
        <v>0</v>
      </c>
      <c r="P11" s="77">
        <v>0</v>
      </c>
      <c r="Q11" s="77">
        <v>0</v>
      </c>
      <c r="R11" s="77">
        <v>26</v>
      </c>
      <c r="S11" s="77">
        <v>0</v>
      </c>
      <c r="T11" s="77">
        <v>11</v>
      </c>
      <c r="U11" s="88">
        <f t="shared" si="1"/>
        <v>8109</v>
      </c>
      <c r="Z11" s="63"/>
      <c r="AA11" s="64"/>
    </row>
    <row r="12" spans="1:27" x14ac:dyDescent="0.25">
      <c r="A12" s="87" t="s">
        <v>8</v>
      </c>
      <c r="B12" s="77">
        <v>591</v>
      </c>
      <c r="C12" s="77">
        <v>7364</v>
      </c>
      <c r="D12" s="77">
        <v>0</v>
      </c>
      <c r="E12" s="77">
        <v>0</v>
      </c>
      <c r="F12" s="77">
        <v>0</v>
      </c>
      <c r="G12" s="77">
        <v>0</v>
      </c>
      <c r="H12" s="77">
        <v>1713</v>
      </c>
      <c r="I12" s="77">
        <v>1287</v>
      </c>
      <c r="J12" s="77">
        <v>0</v>
      </c>
      <c r="K12" s="77">
        <v>0</v>
      </c>
      <c r="L12" s="77">
        <v>36</v>
      </c>
      <c r="M12" s="77">
        <v>0</v>
      </c>
      <c r="N12" s="77">
        <v>0</v>
      </c>
      <c r="O12" s="77">
        <v>0</v>
      </c>
      <c r="P12" s="77">
        <v>0</v>
      </c>
      <c r="Q12" s="77">
        <v>0</v>
      </c>
      <c r="R12" s="77">
        <v>10</v>
      </c>
      <c r="S12" s="77">
        <v>0</v>
      </c>
      <c r="T12" s="77">
        <v>39</v>
      </c>
      <c r="U12" s="88">
        <f t="shared" si="1"/>
        <v>10449</v>
      </c>
      <c r="Z12" s="63"/>
      <c r="AA12" s="64"/>
    </row>
    <row r="13" spans="1:27" x14ac:dyDescent="0.25">
      <c r="A13" s="87" t="s">
        <v>334</v>
      </c>
      <c r="B13" s="77">
        <v>893</v>
      </c>
      <c r="C13" s="77">
        <v>4882</v>
      </c>
      <c r="D13" s="77">
        <v>5567</v>
      </c>
      <c r="E13" s="77">
        <v>0</v>
      </c>
      <c r="F13" s="77">
        <v>0</v>
      </c>
      <c r="G13" s="77">
        <v>0</v>
      </c>
      <c r="H13" s="77">
        <v>0</v>
      </c>
      <c r="I13" s="77">
        <v>0</v>
      </c>
      <c r="J13" s="77">
        <v>0</v>
      </c>
      <c r="K13" s="77">
        <v>0</v>
      </c>
      <c r="L13" s="77">
        <v>29</v>
      </c>
      <c r="M13" s="77">
        <v>0</v>
      </c>
      <c r="N13" s="77">
        <v>0</v>
      </c>
      <c r="O13" s="77">
        <v>0</v>
      </c>
      <c r="P13" s="77">
        <v>0</v>
      </c>
      <c r="Q13" s="77">
        <v>0</v>
      </c>
      <c r="R13" s="77">
        <v>27</v>
      </c>
      <c r="S13" s="77">
        <v>0</v>
      </c>
      <c r="T13" s="77">
        <v>33</v>
      </c>
      <c r="U13" s="88">
        <f t="shared" si="1"/>
        <v>10538</v>
      </c>
      <c r="Z13" s="63"/>
      <c r="AA13" s="64"/>
    </row>
    <row r="14" spans="1:27" x14ac:dyDescent="0.25">
      <c r="A14" s="89" t="s">
        <v>336</v>
      </c>
      <c r="B14" s="86"/>
      <c r="C14" s="86">
        <v>41752</v>
      </c>
      <c r="D14" s="86">
        <v>30253</v>
      </c>
      <c r="E14" s="86">
        <v>7220</v>
      </c>
      <c r="F14" s="86">
        <v>599</v>
      </c>
      <c r="G14" s="86">
        <v>133456</v>
      </c>
      <c r="H14" s="86">
        <v>0</v>
      </c>
      <c r="I14" s="86">
        <v>148</v>
      </c>
      <c r="J14" s="86">
        <v>0</v>
      </c>
      <c r="K14" s="86">
        <v>1</v>
      </c>
      <c r="L14" s="86">
        <v>1814</v>
      </c>
      <c r="M14" s="86">
        <v>0</v>
      </c>
      <c r="N14" s="86">
        <v>0</v>
      </c>
      <c r="O14" s="86">
        <v>1</v>
      </c>
      <c r="P14" s="86">
        <v>0</v>
      </c>
      <c r="Q14" s="86">
        <v>0</v>
      </c>
      <c r="R14" s="86">
        <v>197</v>
      </c>
      <c r="S14" s="86">
        <v>0</v>
      </c>
      <c r="T14" s="86">
        <v>85</v>
      </c>
      <c r="U14" s="86">
        <f t="shared" si="1"/>
        <v>215526</v>
      </c>
      <c r="Z14" s="63"/>
      <c r="AA14" s="64"/>
    </row>
    <row r="15" spans="1:27" x14ac:dyDescent="0.25">
      <c r="A15" s="87" t="s">
        <v>335</v>
      </c>
      <c r="B15" s="77">
        <v>120</v>
      </c>
      <c r="C15" s="77">
        <v>0</v>
      </c>
      <c r="D15" s="77">
        <v>4849</v>
      </c>
      <c r="E15" s="77">
        <v>1681</v>
      </c>
      <c r="F15" s="77">
        <v>0</v>
      </c>
      <c r="G15" s="77">
        <v>19006</v>
      </c>
      <c r="H15" s="77">
        <v>0</v>
      </c>
      <c r="I15" s="77">
        <v>0</v>
      </c>
      <c r="J15" s="77">
        <v>0</v>
      </c>
      <c r="K15" s="77">
        <v>0</v>
      </c>
      <c r="L15" s="77">
        <v>48</v>
      </c>
      <c r="M15" s="77">
        <v>0</v>
      </c>
      <c r="N15" s="77">
        <v>0</v>
      </c>
      <c r="O15" s="77">
        <v>0</v>
      </c>
      <c r="P15" s="77">
        <v>0</v>
      </c>
      <c r="Q15" s="77">
        <v>0</v>
      </c>
      <c r="R15" s="77">
        <v>5</v>
      </c>
      <c r="S15" s="77">
        <v>0</v>
      </c>
      <c r="T15" s="77">
        <v>8</v>
      </c>
      <c r="U15" s="88">
        <f t="shared" si="1"/>
        <v>25597</v>
      </c>
    </row>
    <row r="16" spans="1:27" x14ac:dyDescent="0.25">
      <c r="A16" s="87" t="s">
        <v>12</v>
      </c>
      <c r="B16" s="77">
        <v>154</v>
      </c>
      <c r="C16" s="77">
        <v>27327</v>
      </c>
      <c r="D16" s="77">
        <v>8196</v>
      </c>
      <c r="E16" s="77">
        <v>2012</v>
      </c>
      <c r="F16" s="77">
        <v>176</v>
      </c>
      <c r="G16" s="77">
        <v>28061</v>
      </c>
      <c r="H16" s="77">
        <v>0</v>
      </c>
      <c r="I16" s="77">
        <v>148</v>
      </c>
      <c r="J16" s="77">
        <v>0</v>
      </c>
      <c r="K16" s="77">
        <v>1</v>
      </c>
      <c r="L16" s="77">
        <v>1018</v>
      </c>
      <c r="M16" s="77">
        <v>0</v>
      </c>
      <c r="N16" s="77">
        <v>0</v>
      </c>
      <c r="O16" s="77">
        <v>0</v>
      </c>
      <c r="P16" s="77">
        <v>0</v>
      </c>
      <c r="Q16" s="77">
        <v>0</v>
      </c>
      <c r="R16" s="77">
        <v>156</v>
      </c>
      <c r="S16" s="77">
        <v>0</v>
      </c>
      <c r="T16" s="77">
        <v>22</v>
      </c>
      <c r="U16" s="88">
        <f t="shared" si="1"/>
        <v>67117</v>
      </c>
    </row>
    <row r="17" spans="1:21" x14ac:dyDescent="0.25">
      <c r="A17" s="87" t="s">
        <v>13</v>
      </c>
      <c r="B17" s="77">
        <v>250</v>
      </c>
      <c r="C17" s="77">
        <v>2676</v>
      </c>
      <c r="D17" s="77">
        <v>5366</v>
      </c>
      <c r="E17" s="77">
        <v>1365</v>
      </c>
      <c r="F17" s="77">
        <v>0</v>
      </c>
      <c r="G17" s="77">
        <v>35263</v>
      </c>
      <c r="H17" s="77">
        <v>0</v>
      </c>
      <c r="I17" s="77">
        <v>0</v>
      </c>
      <c r="J17" s="77">
        <v>0</v>
      </c>
      <c r="K17" s="77">
        <v>0</v>
      </c>
      <c r="L17" s="77">
        <v>348</v>
      </c>
      <c r="M17" s="77">
        <v>0</v>
      </c>
      <c r="N17" s="77">
        <v>0</v>
      </c>
      <c r="O17" s="77">
        <v>1</v>
      </c>
      <c r="P17" s="77">
        <v>0</v>
      </c>
      <c r="Q17" s="77">
        <v>0</v>
      </c>
      <c r="R17" s="77">
        <v>36</v>
      </c>
      <c r="S17" s="77">
        <v>0</v>
      </c>
      <c r="T17" s="77">
        <v>12</v>
      </c>
      <c r="U17" s="88">
        <f t="shared" si="1"/>
        <v>45067</v>
      </c>
    </row>
    <row r="18" spans="1:21" x14ac:dyDescent="0.25">
      <c r="A18" s="87" t="s">
        <v>337</v>
      </c>
      <c r="B18" s="77">
        <v>495</v>
      </c>
      <c r="C18" s="77">
        <v>0</v>
      </c>
      <c r="D18" s="77">
        <v>8816</v>
      </c>
      <c r="E18" s="77">
        <v>0</v>
      </c>
      <c r="F18" s="77">
        <v>423</v>
      </c>
      <c r="G18" s="77">
        <v>13894</v>
      </c>
      <c r="H18" s="77">
        <v>0</v>
      </c>
      <c r="I18" s="77">
        <v>0</v>
      </c>
      <c r="J18" s="77">
        <v>0</v>
      </c>
      <c r="K18" s="77">
        <v>0</v>
      </c>
      <c r="L18" s="77">
        <v>138</v>
      </c>
      <c r="M18" s="77">
        <v>0</v>
      </c>
      <c r="N18" s="77">
        <v>0</v>
      </c>
      <c r="O18" s="77">
        <v>0</v>
      </c>
      <c r="P18" s="77">
        <v>0</v>
      </c>
      <c r="Q18" s="77">
        <v>0</v>
      </c>
      <c r="R18" s="77">
        <v>0</v>
      </c>
      <c r="S18" s="77">
        <v>0</v>
      </c>
      <c r="T18" s="77">
        <v>3</v>
      </c>
      <c r="U18" s="88">
        <f t="shared" si="1"/>
        <v>23274</v>
      </c>
    </row>
    <row r="19" spans="1:21" x14ac:dyDescent="0.25">
      <c r="A19" s="87" t="s">
        <v>338</v>
      </c>
      <c r="B19" s="77">
        <v>790</v>
      </c>
      <c r="C19" s="77">
        <v>8692</v>
      </c>
      <c r="D19" s="77">
        <v>103</v>
      </c>
      <c r="E19" s="77">
        <v>0</v>
      </c>
      <c r="F19" s="77">
        <v>0</v>
      </c>
      <c r="G19" s="77">
        <v>22918</v>
      </c>
      <c r="H19" s="77">
        <v>0</v>
      </c>
      <c r="I19" s="77">
        <v>0</v>
      </c>
      <c r="J19" s="77">
        <v>0</v>
      </c>
      <c r="K19" s="77">
        <v>0</v>
      </c>
      <c r="L19" s="77">
        <v>141</v>
      </c>
      <c r="M19" s="77">
        <v>0</v>
      </c>
      <c r="N19" s="77">
        <v>0</v>
      </c>
      <c r="O19" s="77">
        <v>0</v>
      </c>
      <c r="P19" s="77">
        <v>0</v>
      </c>
      <c r="Q19" s="77">
        <v>0</v>
      </c>
      <c r="R19" s="77">
        <v>0</v>
      </c>
      <c r="S19" s="77">
        <v>0</v>
      </c>
      <c r="T19" s="77">
        <v>21</v>
      </c>
      <c r="U19" s="88">
        <f t="shared" si="1"/>
        <v>31875</v>
      </c>
    </row>
    <row r="20" spans="1:21" x14ac:dyDescent="0.25">
      <c r="A20" s="87" t="s">
        <v>16</v>
      </c>
      <c r="B20" s="77">
        <v>895</v>
      </c>
      <c r="C20" s="77">
        <v>3057</v>
      </c>
      <c r="D20" s="77">
        <v>2923</v>
      </c>
      <c r="E20" s="77">
        <v>2162</v>
      </c>
      <c r="F20" s="77">
        <v>0</v>
      </c>
      <c r="G20" s="77">
        <v>14314</v>
      </c>
      <c r="H20" s="77">
        <v>0</v>
      </c>
      <c r="I20" s="77">
        <v>0</v>
      </c>
      <c r="J20" s="77">
        <v>0</v>
      </c>
      <c r="K20" s="77">
        <v>0</v>
      </c>
      <c r="L20" s="77">
        <v>121</v>
      </c>
      <c r="M20" s="77">
        <v>0</v>
      </c>
      <c r="N20" s="77">
        <v>0</v>
      </c>
      <c r="O20" s="77">
        <v>0</v>
      </c>
      <c r="P20" s="77">
        <v>0</v>
      </c>
      <c r="Q20" s="77">
        <v>0</v>
      </c>
      <c r="R20" s="77">
        <v>0</v>
      </c>
      <c r="S20" s="77">
        <v>0</v>
      </c>
      <c r="T20" s="77">
        <v>19</v>
      </c>
      <c r="U20" s="88">
        <f t="shared" si="1"/>
        <v>22596</v>
      </c>
    </row>
    <row r="21" spans="1:21" x14ac:dyDescent="0.25">
      <c r="A21" s="89" t="s">
        <v>2770</v>
      </c>
      <c r="B21" s="86"/>
      <c r="C21" s="86">
        <v>250338</v>
      </c>
      <c r="D21" s="86">
        <v>25383</v>
      </c>
      <c r="E21" s="86">
        <v>14420</v>
      </c>
      <c r="F21" s="86">
        <v>77749</v>
      </c>
      <c r="G21" s="86">
        <v>0</v>
      </c>
      <c r="H21" s="86">
        <v>0</v>
      </c>
      <c r="I21" s="86">
        <v>692</v>
      </c>
      <c r="J21" s="86">
        <v>277</v>
      </c>
      <c r="K21" s="86">
        <v>1</v>
      </c>
      <c r="L21" s="86">
        <v>1596</v>
      </c>
      <c r="M21" s="86">
        <v>0</v>
      </c>
      <c r="N21" s="86">
        <v>1</v>
      </c>
      <c r="O21" s="86">
        <v>1</v>
      </c>
      <c r="P21" s="86">
        <v>0</v>
      </c>
      <c r="Q21" s="86">
        <v>0</v>
      </c>
      <c r="R21" s="86">
        <v>1818</v>
      </c>
      <c r="S21" s="86">
        <v>0</v>
      </c>
      <c r="T21" s="86">
        <v>841</v>
      </c>
      <c r="U21" s="86">
        <f t="shared" si="1"/>
        <v>373117</v>
      </c>
    </row>
    <row r="22" spans="1:21" x14ac:dyDescent="0.25">
      <c r="A22" s="87" t="s">
        <v>339</v>
      </c>
      <c r="B22" s="77">
        <v>45</v>
      </c>
      <c r="C22" s="77">
        <v>48429</v>
      </c>
      <c r="D22" s="77">
        <v>2098</v>
      </c>
      <c r="E22" s="77">
        <v>904</v>
      </c>
      <c r="F22" s="77">
        <v>0</v>
      </c>
      <c r="G22" s="77">
        <v>0</v>
      </c>
      <c r="H22" s="77">
        <v>0</v>
      </c>
      <c r="I22" s="77">
        <v>692</v>
      </c>
      <c r="J22" s="77">
        <v>173</v>
      </c>
      <c r="K22" s="77">
        <v>0</v>
      </c>
      <c r="L22" s="77">
        <v>686</v>
      </c>
      <c r="M22" s="77">
        <v>0</v>
      </c>
      <c r="N22" s="77">
        <v>0</v>
      </c>
      <c r="O22" s="77">
        <v>1</v>
      </c>
      <c r="P22" s="77">
        <v>0</v>
      </c>
      <c r="Q22" s="77">
        <v>0</v>
      </c>
      <c r="R22" s="77">
        <v>522</v>
      </c>
      <c r="S22" s="77">
        <v>0</v>
      </c>
      <c r="T22" s="77">
        <v>362</v>
      </c>
      <c r="U22" s="88">
        <f t="shared" si="1"/>
        <v>53867</v>
      </c>
    </row>
    <row r="23" spans="1:21" x14ac:dyDescent="0.25">
      <c r="A23" s="87" t="s">
        <v>19</v>
      </c>
      <c r="B23" s="77">
        <v>51</v>
      </c>
      <c r="C23" s="77">
        <v>22716</v>
      </c>
      <c r="D23" s="77">
        <v>328</v>
      </c>
      <c r="E23" s="77">
        <v>1656</v>
      </c>
      <c r="F23" s="77">
        <v>1917</v>
      </c>
      <c r="G23" s="77">
        <v>0</v>
      </c>
      <c r="H23" s="77">
        <v>0</v>
      </c>
      <c r="I23" s="77">
        <v>0</v>
      </c>
      <c r="J23" s="77">
        <v>0</v>
      </c>
      <c r="K23" s="77">
        <v>0</v>
      </c>
      <c r="L23" s="77">
        <v>68</v>
      </c>
      <c r="M23" s="77">
        <v>0</v>
      </c>
      <c r="N23" s="77">
        <v>0</v>
      </c>
      <c r="O23" s="77">
        <v>0</v>
      </c>
      <c r="P23" s="77">
        <v>0</v>
      </c>
      <c r="Q23" s="77">
        <v>0</v>
      </c>
      <c r="R23" s="77">
        <v>80</v>
      </c>
      <c r="S23" s="77">
        <v>0</v>
      </c>
      <c r="T23" s="77">
        <v>13</v>
      </c>
      <c r="U23" s="88">
        <f t="shared" si="1"/>
        <v>26778</v>
      </c>
    </row>
    <row r="24" spans="1:21" x14ac:dyDescent="0.25">
      <c r="A24" s="87" t="s">
        <v>20</v>
      </c>
      <c r="B24" s="77">
        <v>147</v>
      </c>
      <c r="C24" s="77">
        <v>22184</v>
      </c>
      <c r="D24" s="77">
        <v>1728</v>
      </c>
      <c r="E24" s="77">
        <v>0</v>
      </c>
      <c r="F24" s="77">
        <v>1857</v>
      </c>
      <c r="G24" s="77">
        <v>0</v>
      </c>
      <c r="H24" s="77">
        <v>0</v>
      </c>
      <c r="I24" s="77">
        <v>0</v>
      </c>
      <c r="J24" s="77">
        <v>12</v>
      </c>
      <c r="K24" s="77">
        <v>1</v>
      </c>
      <c r="L24" s="77">
        <v>136</v>
      </c>
      <c r="M24" s="77">
        <v>0</v>
      </c>
      <c r="N24" s="77">
        <v>0</v>
      </c>
      <c r="O24" s="77">
        <v>0</v>
      </c>
      <c r="P24" s="77">
        <v>0</v>
      </c>
      <c r="Q24" s="77">
        <v>0</v>
      </c>
      <c r="R24" s="77">
        <v>211</v>
      </c>
      <c r="S24" s="77">
        <v>0</v>
      </c>
      <c r="T24" s="77">
        <v>93</v>
      </c>
      <c r="U24" s="88">
        <f t="shared" si="1"/>
        <v>26222</v>
      </c>
    </row>
    <row r="25" spans="1:21" x14ac:dyDescent="0.25">
      <c r="A25" s="87" t="s">
        <v>340</v>
      </c>
      <c r="B25" s="77">
        <v>172</v>
      </c>
      <c r="C25" s="77">
        <v>30240</v>
      </c>
      <c r="D25" s="77">
        <v>3641</v>
      </c>
      <c r="E25" s="77">
        <v>2106</v>
      </c>
      <c r="F25" s="77">
        <v>1570</v>
      </c>
      <c r="G25" s="77">
        <v>0</v>
      </c>
      <c r="H25" s="77">
        <v>0</v>
      </c>
      <c r="I25" s="77">
        <v>0</v>
      </c>
      <c r="J25" s="77">
        <v>24</v>
      </c>
      <c r="K25" s="77">
        <v>0</v>
      </c>
      <c r="L25" s="77">
        <v>175</v>
      </c>
      <c r="M25" s="77">
        <v>0</v>
      </c>
      <c r="N25" s="77">
        <v>0</v>
      </c>
      <c r="O25" s="77">
        <v>0</v>
      </c>
      <c r="P25" s="77">
        <v>0</v>
      </c>
      <c r="Q25" s="77">
        <v>0</v>
      </c>
      <c r="R25" s="77">
        <v>158</v>
      </c>
      <c r="S25" s="77">
        <v>0</v>
      </c>
      <c r="T25" s="77">
        <v>130</v>
      </c>
      <c r="U25" s="88">
        <f t="shared" si="1"/>
        <v>38044</v>
      </c>
    </row>
    <row r="26" spans="1:21" x14ac:dyDescent="0.25">
      <c r="A26" s="87" t="s">
        <v>341</v>
      </c>
      <c r="B26" s="77">
        <v>475</v>
      </c>
      <c r="C26" s="77">
        <v>2200</v>
      </c>
      <c r="D26" s="77">
        <v>0</v>
      </c>
      <c r="E26" s="77">
        <v>1618</v>
      </c>
      <c r="F26" s="77">
        <v>0</v>
      </c>
      <c r="G26" s="77">
        <v>0</v>
      </c>
      <c r="H26" s="77">
        <v>0</v>
      </c>
      <c r="I26" s="77">
        <v>0</v>
      </c>
      <c r="J26" s="77">
        <v>0</v>
      </c>
      <c r="K26" s="77">
        <v>0</v>
      </c>
      <c r="L26" s="77">
        <v>0</v>
      </c>
      <c r="M26" s="77">
        <v>0</v>
      </c>
      <c r="N26" s="77">
        <v>0</v>
      </c>
      <c r="O26" s="77">
        <v>0</v>
      </c>
      <c r="P26" s="77">
        <v>0</v>
      </c>
      <c r="Q26" s="77">
        <v>0</v>
      </c>
      <c r="R26" s="77">
        <v>2</v>
      </c>
      <c r="S26" s="77">
        <v>0</v>
      </c>
      <c r="T26" s="77">
        <v>11</v>
      </c>
      <c r="U26" s="88">
        <f t="shared" si="1"/>
        <v>3831</v>
      </c>
    </row>
    <row r="27" spans="1:21" x14ac:dyDescent="0.25">
      <c r="A27" s="87" t="s">
        <v>342</v>
      </c>
      <c r="B27" s="77">
        <v>480</v>
      </c>
      <c r="C27" s="77">
        <v>13388</v>
      </c>
      <c r="D27" s="77">
        <v>1493</v>
      </c>
      <c r="E27" s="77">
        <v>1994</v>
      </c>
      <c r="F27" s="77">
        <v>721</v>
      </c>
      <c r="G27" s="77">
        <v>0</v>
      </c>
      <c r="H27" s="77">
        <v>0</v>
      </c>
      <c r="I27" s="77">
        <v>0</v>
      </c>
      <c r="J27" s="77">
        <v>0</v>
      </c>
      <c r="K27" s="77">
        <v>0</v>
      </c>
      <c r="L27" s="77">
        <v>54</v>
      </c>
      <c r="M27" s="77">
        <v>0</v>
      </c>
      <c r="N27" s="77">
        <v>0</v>
      </c>
      <c r="O27" s="77">
        <v>0</v>
      </c>
      <c r="P27" s="77">
        <v>0</v>
      </c>
      <c r="Q27" s="77">
        <v>0</v>
      </c>
      <c r="R27" s="77">
        <v>11</v>
      </c>
      <c r="S27" s="77">
        <v>0</v>
      </c>
      <c r="T27" s="77">
        <v>26</v>
      </c>
      <c r="U27" s="88">
        <f t="shared" si="1"/>
        <v>17687</v>
      </c>
    </row>
    <row r="28" spans="1:21" x14ac:dyDescent="0.25">
      <c r="A28" s="87" t="s">
        <v>343</v>
      </c>
      <c r="B28" s="77">
        <v>490</v>
      </c>
      <c r="C28" s="77">
        <v>19958</v>
      </c>
      <c r="D28" s="77">
        <v>1870</v>
      </c>
      <c r="E28" s="77">
        <v>2385</v>
      </c>
      <c r="F28" s="77">
        <v>24355</v>
      </c>
      <c r="G28" s="77">
        <v>0</v>
      </c>
      <c r="H28" s="77">
        <v>0</v>
      </c>
      <c r="I28" s="77">
        <v>0</v>
      </c>
      <c r="J28" s="77">
        <v>0</v>
      </c>
      <c r="K28" s="77">
        <v>0</v>
      </c>
      <c r="L28" s="77">
        <v>61</v>
      </c>
      <c r="M28" s="77">
        <v>0</v>
      </c>
      <c r="N28" s="77">
        <v>0</v>
      </c>
      <c r="O28" s="77">
        <v>0</v>
      </c>
      <c r="P28" s="77">
        <v>0</v>
      </c>
      <c r="Q28" s="77">
        <v>0</v>
      </c>
      <c r="R28" s="77">
        <v>182</v>
      </c>
      <c r="S28" s="77">
        <v>0</v>
      </c>
      <c r="T28" s="77">
        <v>26</v>
      </c>
      <c r="U28" s="88">
        <f t="shared" si="1"/>
        <v>48837</v>
      </c>
    </row>
    <row r="29" spans="1:21" x14ac:dyDescent="0.25">
      <c r="A29" s="87" t="s">
        <v>344</v>
      </c>
      <c r="B29" s="77">
        <v>659</v>
      </c>
      <c r="C29" s="77">
        <v>17571</v>
      </c>
      <c r="D29" s="77">
        <v>261</v>
      </c>
      <c r="E29" s="77">
        <v>1383</v>
      </c>
      <c r="F29" s="77">
        <v>1534</v>
      </c>
      <c r="G29" s="77">
        <v>0</v>
      </c>
      <c r="H29" s="77">
        <v>0</v>
      </c>
      <c r="I29" s="77">
        <v>0</v>
      </c>
      <c r="J29" s="77">
        <v>0</v>
      </c>
      <c r="K29" s="77">
        <v>0</v>
      </c>
      <c r="L29" s="77">
        <v>35</v>
      </c>
      <c r="M29" s="77">
        <v>0</v>
      </c>
      <c r="N29" s="77">
        <v>0</v>
      </c>
      <c r="O29" s="77">
        <v>0</v>
      </c>
      <c r="P29" s="77">
        <v>0</v>
      </c>
      <c r="Q29" s="77">
        <v>0</v>
      </c>
      <c r="R29" s="77">
        <v>48</v>
      </c>
      <c r="S29" s="77">
        <v>0</v>
      </c>
      <c r="T29" s="77">
        <v>8</v>
      </c>
      <c r="U29" s="88">
        <f t="shared" si="1"/>
        <v>20840</v>
      </c>
    </row>
    <row r="30" spans="1:21" x14ac:dyDescent="0.25">
      <c r="A30" s="87" t="s">
        <v>345</v>
      </c>
      <c r="B30" s="77">
        <v>665</v>
      </c>
      <c r="C30" s="77">
        <v>29749</v>
      </c>
      <c r="D30" s="77">
        <v>217</v>
      </c>
      <c r="E30" s="77">
        <v>0</v>
      </c>
      <c r="F30" s="77">
        <v>0</v>
      </c>
      <c r="G30" s="77">
        <v>0</v>
      </c>
      <c r="H30" s="77">
        <v>0</v>
      </c>
      <c r="I30" s="77">
        <v>0</v>
      </c>
      <c r="J30" s="77">
        <v>0</v>
      </c>
      <c r="K30" s="77">
        <v>0</v>
      </c>
      <c r="L30" s="77">
        <v>69</v>
      </c>
      <c r="M30" s="77">
        <v>0</v>
      </c>
      <c r="N30" s="77">
        <v>0</v>
      </c>
      <c r="O30" s="77">
        <v>0</v>
      </c>
      <c r="P30" s="77">
        <v>0</v>
      </c>
      <c r="Q30" s="77">
        <v>0</v>
      </c>
      <c r="R30" s="77">
        <v>89</v>
      </c>
      <c r="S30" s="77">
        <v>0</v>
      </c>
      <c r="T30" s="77">
        <v>6</v>
      </c>
      <c r="U30" s="88">
        <f t="shared" si="1"/>
        <v>30130</v>
      </c>
    </row>
    <row r="31" spans="1:21" x14ac:dyDescent="0.25">
      <c r="A31" s="87" t="s">
        <v>27</v>
      </c>
      <c r="B31" s="77">
        <v>837</v>
      </c>
      <c r="C31" s="77">
        <v>37803</v>
      </c>
      <c r="D31" s="77">
        <v>13747</v>
      </c>
      <c r="E31" s="77">
        <v>1544</v>
      </c>
      <c r="F31" s="77">
        <v>45795</v>
      </c>
      <c r="G31" s="77">
        <v>0</v>
      </c>
      <c r="H31" s="77">
        <v>0</v>
      </c>
      <c r="I31" s="77">
        <v>0</v>
      </c>
      <c r="J31" s="77">
        <v>68</v>
      </c>
      <c r="K31" s="77">
        <v>0</v>
      </c>
      <c r="L31" s="77">
        <v>311</v>
      </c>
      <c r="M31" s="77">
        <v>0</v>
      </c>
      <c r="N31" s="77">
        <v>1</v>
      </c>
      <c r="O31" s="77">
        <v>0</v>
      </c>
      <c r="P31" s="77">
        <v>0</v>
      </c>
      <c r="Q31" s="77">
        <v>0</v>
      </c>
      <c r="R31" s="77">
        <v>515</v>
      </c>
      <c r="S31" s="77">
        <v>0</v>
      </c>
      <c r="T31" s="77">
        <v>166</v>
      </c>
      <c r="U31" s="88">
        <f t="shared" si="1"/>
        <v>99950</v>
      </c>
    </row>
    <row r="32" spans="1:21" x14ac:dyDescent="0.25">
      <c r="A32" s="87" t="s">
        <v>346</v>
      </c>
      <c r="B32" s="77">
        <v>873</v>
      </c>
      <c r="C32" s="77">
        <v>6100</v>
      </c>
      <c r="D32" s="77">
        <v>0</v>
      </c>
      <c r="E32" s="77">
        <v>830</v>
      </c>
      <c r="F32" s="77">
        <v>0</v>
      </c>
      <c r="G32" s="77">
        <v>0</v>
      </c>
      <c r="H32" s="77">
        <v>0</v>
      </c>
      <c r="I32" s="77">
        <v>0</v>
      </c>
      <c r="J32" s="77">
        <v>0</v>
      </c>
      <c r="K32" s="77">
        <v>0</v>
      </c>
      <c r="L32" s="77">
        <v>1</v>
      </c>
      <c r="M32" s="77">
        <v>0</v>
      </c>
      <c r="N32" s="77">
        <v>0</v>
      </c>
      <c r="O32" s="77">
        <v>0</v>
      </c>
      <c r="P32" s="77">
        <v>0</v>
      </c>
      <c r="Q32" s="77">
        <v>0</v>
      </c>
      <c r="R32" s="77">
        <v>0</v>
      </c>
      <c r="S32" s="77">
        <v>0</v>
      </c>
      <c r="T32" s="77">
        <v>0</v>
      </c>
      <c r="U32" s="88">
        <f t="shared" si="1"/>
        <v>6931</v>
      </c>
    </row>
    <row r="33" spans="1:21" x14ac:dyDescent="0.25">
      <c r="A33" s="89" t="s">
        <v>347</v>
      </c>
      <c r="B33" s="86"/>
      <c r="C33" s="86">
        <v>58737</v>
      </c>
      <c r="D33" s="86">
        <v>26038</v>
      </c>
      <c r="E33" s="86">
        <v>716</v>
      </c>
      <c r="F33" s="86">
        <v>1654</v>
      </c>
      <c r="G33" s="86">
        <v>42639</v>
      </c>
      <c r="H33" s="86">
        <v>0</v>
      </c>
      <c r="I33" s="86">
        <v>228</v>
      </c>
      <c r="J33" s="86">
        <v>0</v>
      </c>
      <c r="K33" s="86">
        <v>1</v>
      </c>
      <c r="L33" s="86">
        <v>1140</v>
      </c>
      <c r="M33" s="86">
        <v>0</v>
      </c>
      <c r="N33" s="86">
        <v>0</v>
      </c>
      <c r="O33" s="86">
        <v>2</v>
      </c>
      <c r="P33" s="86">
        <v>0</v>
      </c>
      <c r="Q33" s="86">
        <v>0</v>
      </c>
      <c r="R33" s="86">
        <v>281</v>
      </c>
      <c r="S33" s="86">
        <v>0</v>
      </c>
      <c r="T33" s="86">
        <v>214</v>
      </c>
      <c r="U33" s="86">
        <f t="shared" si="1"/>
        <v>131650</v>
      </c>
    </row>
    <row r="34" spans="1:21" x14ac:dyDescent="0.25">
      <c r="A34" s="87" t="s">
        <v>30</v>
      </c>
      <c r="B34" s="77">
        <v>31</v>
      </c>
      <c r="C34" s="77">
        <v>3147</v>
      </c>
      <c r="D34" s="77">
        <v>5142</v>
      </c>
      <c r="E34" s="77">
        <v>0</v>
      </c>
      <c r="F34" s="77">
        <v>0</v>
      </c>
      <c r="G34" s="77">
        <v>8716</v>
      </c>
      <c r="H34" s="77">
        <v>0</v>
      </c>
      <c r="I34" s="77">
        <v>0</v>
      </c>
      <c r="J34" s="77">
        <v>0</v>
      </c>
      <c r="K34" s="77">
        <v>0</v>
      </c>
      <c r="L34" s="77">
        <v>186</v>
      </c>
      <c r="M34" s="77">
        <v>0</v>
      </c>
      <c r="N34" s="77">
        <v>0</v>
      </c>
      <c r="O34" s="77">
        <v>0</v>
      </c>
      <c r="P34" s="77">
        <v>0</v>
      </c>
      <c r="Q34" s="77">
        <v>0</v>
      </c>
      <c r="R34" s="77">
        <v>16</v>
      </c>
      <c r="S34" s="77">
        <v>0</v>
      </c>
      <c r="T34" s="77">
        <v>35</v>
      </c>
      <c r="U34" s="88">
        <f t="shared" si="1"/>
        <v>17242</v>
      </c>
    </row>
    <row r="35" spans="1:21" x14ac:dyDescent="0.25">
      <c r="A35" s="87" t="s">
        <v>348</v>
      </c>
      <c r="B35" s="77">
        <v>40</v>
      </c>
      <c r="C35" s="77">
        <v>2647</v>
      </c>
      <c r="D35" s="77">
        <v>2586</v>
      </c>
      <c r="E35" s="77">
        <v>0</v>
      </c>
      <c r="F35" s="77">
        <v>0</v>
      </c>
      <c r="G35" s="77">
        <v>8701</v>
      </c>
      <c r="H35" s="77">
        <v>0</v>
      </c>
      <c r="I35" s="77">
        <v>0</v>
      </c>
      <c r="J35" s="77">
        <v>0</v>
      </c>
      <c r="K35" s="77">
        <v>0</v>
      </c>
      <c r="L35" s="77">
        <v>56</v>
      </c>
      <c r="M35" s="77">
        <v>0</v>
      </c>
      <c r="N35" s="77">
        <v>0</v>
      </c>
      <c r="O35" s="77">
        <v>0</v>
      </c>
      <c r="P35" s="77">
        <v>0</v>
      </c>
      <c r="Q35" s="77">
        <v>0</v>
      </c>
      <c r="R35" s="77">
        <v>2</v>
      </c>
      <c r="S35" s="77">
        <v>0</v>
      </c>
      <c r="T35" s="77">
        <v>17</v>
      </c>
      <c r="U35" s="88">
        <f t="shared" si="1"/>
        <v>14009</v>
      </c>
    </row>
    <row r="36" spans="1:21" x14ac:dyDescent="0.25">
      <c r="A36" s="87" t="s">
        <v>32</v>
      </c>
      <c r="B36" s="77">
        <v>190</v>
      </c>
      <c r="C36" s="77">
        <v>6763</v>
      </c>
      <c r="D36" s="77">
        <v>24</v>
      </c>
      <c r="E36" s="77">
        <v>0</v>
      </c>
      <c r="F36" s="77">
        <v>0</v>
      </c>
      <c r="G36" s="77">
        <v>0</v>
      </c>
      <c r="H36" s="77">
        <v>0</v>
      </c>
      <c r="I36" s="77">
        <v>0</v>
      </c>
      <c r="J36" s="77">
        <v>0</v>
      </c>
      <c r="K36" s="77">
        <v>0</v>
      </c>
      <c r="L36" s="77">
        <v>54</v>
      </c>
      <c r="M36" s="77">
        <v>0</v>
      </c>
      <c r="N36" s="77">
        <v>0</v>
      </c>
      <c r="O36" s="77">
        <v>0</v>
      </c>
      <c r="P36" s="77">
        <v>0</v>
      </c>
      <c r="Q36" s="77">
        <v>0</v>
      </c>
      <c r="R36" s="77">
        <v>13</v>
      </c>
      <c r="S36" s="77">
        <v>0</v>
      </c>
      <c r="T36" s="77">
        <v>22</v>
      </c>
      <c r="U36" s="88">
        <f t="shared" si="1"/>
        <v>6876</v>
      </c>
    </row>
    <row r="37" spans="1:21" x14ac:dyDescent="0.25">
      <c r="A37" s="87" t="s">
        <v>33</v>
      </c>
      <c r="B37" s="77">
        <v>604</v>
      </c>
      <c r="C37" s="77">
        <v>3020</v>
      </c>
      <c r="D37" s="77">
        <v>3604</v>
      </c>
      <c r="E37" s="77">
        <v>0</v>
      </c>
      <c r="F37" s="77">
        <v>0</v>
      </c>
      <c r="G37" s="77">
        <v>11237</v>
      </c>
      <c r="H37" s="77">
        <v>0</v>
      </c>
      <c r="I37" s="77">
        <v>0</v>
      </c>
      <c r="J37" s="77">
        <v>0</v>
      </c>
      <c r="K37" s="77">
        <v>0</v>
      </c>
      <c r="L37" s="77">
        <v>151</v>
      </c>
      <c r="M37" s="77">
        <v>0</v>
      </c>
      <c r="N37" s="77">
        <v>0</v>
      </c>
      <c r="O37" s="77">
        <v>2</v>
      </c>
      <c r="P37" s="77">
        <v>0</v>
      </c>
      <c r="Q37" s="77">
        <v>0</v>
      </c>
      <c r="R37" s="77">
        <v>40</v>
      </c>
      <c r="S37" s="77">
        <v>0</v>
      </c>
      <c r="T37" s="77">
        <v>26</v>
      </c>
      <c r="U37" s="88">
        <f t="shared" si="1"/>
        <v>18080</v>
      </c>
    </row>
    <row r="38" spans="1:21" x14ac:dyDescent="0.25">
      <c r="A38" s="87" t="s">
        <v>34</v>
      </c>
      <c r="B38" s="77">
        <v>670</v>
      </c>
      <c r="C38" s="77">
        <v>13003</v>
      </c>
      <c r="D38" s="77">
        <v>395</v>
      </c>
      <c r="E38" s="77">
        <v>0</v>
      </c>
      <c r="F38" s="77">
        <v>0</v>
      </c>
      <c r="G38" s="77">
        <v>0</v>
      </c>
      <c r="H38" s="77">
        <v>0</v>
      </c>
      <c r="I38" s="77">
        <v>0</v>
      </c>
      <c r="J38" s="77">
        <v>0</v>
      </c>
      <c r="K38" s="77">
        <v>0</v>
      </c>
      <c r="L38" s="77">
        <v>124</v>
      </c>
      <c r="M38" s="77">
        <v>0</v>
      </c>
      <c r="N38" s="77">
        <v>0</v>
      </c>
      <c r="O38" s="77">
        <v>0</v>
      </c>
      <c r="P38" s="77">
        <v>0</v>
      </c>
      <c r="Q38" s="77">
        <v>0</v>
      </c>
      <c r="R38" s="77">
        <v>22</v>
      </c>
      <c r="S38" s="77">
        <v>0</v>
      </c>
      <c r="T38" s="77">
        <v>23</v>
      </c>
      <c r="U38" s="88">
        <f t="shared" si="1"/>
        <v>13567</v>
      </c>
    </row>
    <row r="39" spans="1:21" x14ac:dyDescent="0.25">
      <c r="A39" s="87" t="s">
        <v>35</v>
      </c>
      <c r="B39" s="77">
        <v>690</v>
      </c>
      <c r="C39" s="77">
        <v>6804</v>
      </c>
      <c r="D39" s="77">
        <v>0</v>
      </c>
      <c r="E39" s="77">
        <v>0</v>
      </c>
      <c r="F39" s="77">
        <v>0</v>
      </c>
      <c r="G39" s="77">
        <v>0</v>
      </c>
      <c r="H39" s="77">
        <v>0</v>
      </c>
      <c r="I39" s="77">
        <v>228</v>
      </c>
      <c r="J39" s="77">
        <v>0</v>
      </c>
      <c r="K39" s="77">
        <v>0</v>
      </c>
      <c r="L39" s="77">
        <v>29</v>
      </c>
      <c r="M39" s="77">
        <v>0</v>
      </c>
      <c r="N39" s="77">
        <v>0</v>
      </c>
      <c r="O39" s="77">
        <v>0</v>
      </c>
      <c r="P39" s="77">
        <v>0</v>
      </c>
      <c r="Q39" s="77">
        <v>0</v>
      </c>
      <c r="R39" s="77">
        <v>0</v>
      </c>
      <c r="S39" s="77">
        <v>0</v>
      </c>
      <c r="T39" s="77">
        <v>23</v>
      </c>
      <c r="U39" s="88">
        <f t="shared" si="1"/>
        <v>7084</v>
      </c>
    </row>
    <row r="40" spans="1:21" x14ac:dyDescent="0.25">
      <c r="A40" s="87" t="s">
        <v>36</v>
      </c>
      <c r="B40" s="77">
        <v>736</v>
      </c>
      <c r="C40" s="77">
        <v>5347</v>
      </c>
      <c r="D40" s="77">
        <v>7782</v>
      </c>
      <c r="E40" s="77">
        <v>716</v>
      </c>
      <c r="F40" s="77">
        <v>0</v>
      </c>
      <c r="G40" s="77">
        <v>9465</v>
      </c>
      <c r="H40" s="77">
        <v>0</v>
      </c>
      <c r="I40" s="77">
        <v>0</v>
      </c>
      <c r="J40" s="77">
        <v>0</v>
      </c>
      <c r="K40" s="77">
        <v>0</v>
      </c>
      <c r="L40" s="77">
        <v>388</v>
      </c>
      <c r="M40" s="77">
        <v>0</v>
      </c>
      <c r="N40" s="77">
        <v>0</v>
      </c>
      <c r="O40" s="77">
        <v>0</v>
      </c>
      <c r="P40" s="77">
        <v>0</v>
      </c>
      <c r="Q40" s="77">
        <v>0</v>
      </c>
      <c r="R40" s="77">
        <v>147</v>
      </c>
      <c r="S40" s="77">
        <v>0</v>
      </c>
      <c r="T40" s="77">
        <v>28</v>
      </c>
      <c r="U40" s="88">
        <f t="shared" si="1"/>
        <v>23873</v>
      </c>
    </row>
    <row r="41" spans="1:21" x14ac:dyDescent="0.25">
      <c r="A41" s="87" t="s">
        <v>349</v>
      </c>
      <c r="B41" s="77">
        <v>858</v>
      </c>
      <c r="C41" s="77">
        <v>8209</v>
      </c>
      <c r="D41" s="77">
        <v>1984</v>
      </c>
      <c r="E41" s="77">
        <v>0</v>
      </c>
      <c r="F41" s="77">
        <v>0</v>
      </c>
      <c r="G41" s="77">
        <v>0</v>
      </c>
      <c r="H41" s="77">
        <v>0</v>
      </c>
      <c r="I41" s="77">
        <v>0</v>
      </c>
      <c r="J41" s="77">
        <v>0</v>
      </c>
      <c r="K41" s="77">
        <v>0</v>
      </c>
      <c r="L41" s="77">
        <v>46</v>
      </c>
      <c r="M41" s="77">
        <v>0</v>
      </c>
      <c r="N41" s="77">
        <v>0</v>
      </c>
      <c r="O41" s="77">
        <v>0</v>
      </c>
      <c r="P41" s="77">
        <v>0</v>
      </c>
      <c r="Q41" s="77">
        <v>0</v>
      </c>
      <c r="R41" s="77">
        <v>31</v>
      </c>
      <c r="S41" s="77">
        <v>0</v>
      </c>
      <c r="T41" s="77">
        <v>23</v>
      </c>
      <c r="U41" s="88">
        <f t="shared" si="1"/>
        <v>10293</v>
      </c>
    </row>
    <row r="42" spans="1:21" x14ac:dyDescent="0.25">
      <c r="A42" s="87" t="s">
        <v>350</v>
      </c>
      <c r="B42" s="77">
        <v>885</v>
      </c>
      <c r="C42" s="77">
        <v>2420</v>
      </c>
      <c r="D42" s="77">
        <v>1148</v>
      </c>
      <c r="E42" s="77">
        <v>0</v>
      </c>
      <c r="F42" s="77">
        <v>1654</v>
      </c>
      <c r="G42" s="77">
        <v>0</v>
      </c>
      <c r="H42" s="77">
        <v>0</v>
      </c>
      <c r="I42" s="77">
        <v>0</v>
      </c>
      <c r="J42" s="77">
        <v>0</v>
      </c>
      <c r="K42" s="77">
        <v>0</v>
      </c>
      <c r="L42" s="77">
        <v>19</v>
      </c>
      <c r="M42" s="77">
        <v>0</v>
      </c>
      <c r="N42" s="77">
        <v>0</v>
      </c>
      <c r="O42" s="77">
        <v>0</v>
      </c>
      <c r="P42" s="77">
        <v>0</v>
      </c>
      <c r="Q42" s="77">
        <v>0</v>
      </c>
      <c r="R42" s="77">
        <v>4</v>
      </c>
      <c r="S42" s="77">
        <v>0</v>
      </c>
      <c r="T42" s="77">
        <v>0</v>
      </c>
      <c r="U42" s="88">
        <f t="shared" si="1"/>
        <v>5245</v>
      </c>
    </row>
    <row r="43" spans="1:21" x14ac:dyDescent="0.25">
      <c r="A43" s="87" t="s">
        <v>351</v>
      </c>
      <c r="B43" s="77">
        <v>890</v>
      </c>
      <c r="C43" s="77">
        <v>7377</v>
      </c>
      <c r="D43" s="77">
        <v>3373</v>
      </c>
      <c r="E43" s="77">
        <v>0</v>
      </c>
      <c r="F43" s="77">
        <v>0</v>
      </c>
      <c r="G43" s="77">
        <v>4520</v>
      </c>
      <c r="H43" s="77">
        <v>0</v>
      </c>
      <c r="I43" s="77">
        <v>0</v>
      </c>
      <c r="J43" s="77">
        <v>0</v>
      </c>
      <c r="K43" s="77">
        <v>1</v>
      </c>
      <c r="L43" s="77">
        <v>87</v>
      </c>
      <c r="M43" s="77">
        <v>0</v>
      </c>
      <c r="N43" s="77">
        <v>0</v>
      </c>
      <c r="O43" s="77">
        <v>0</v>
      </c>
      <c r="P43" s="77">
        <v>0</v>
      </c>
      <c r="Q43" s="77">
        <v>0</v>
      </c>
      <c r="R43" s="77">
        <v>6</v>
      </c>
      <c r="S43" s="77">
        <v>0</v>
      </c>
      <c r="T43" s="77">
        <v>17</v>
      </c>
      <c r="U43" s="88">
        <f t="shared" si="1"/>
        <v>15381</v>
      </c>
    </row>
    <row r="44" spans="1:21" x14ac:dyDescent="0.25">
      <c r="A44" s="89" t="s">
        <v>353</v>
      </c>
      <c r="B44" s="86"/>
      <c r="C44" s="86">
        <v>74774</v>
      </c>
      <c r="D44" s="86">
        <v>18562</v>
      </c>
      <c r="E44" s="86">
        <v>7041</v>
      </c>
      <c r="F44" s="86">
        <v>0</v>
      </c>
      <c r="G44" s="86">
        <v>44987</v>
      </c>
      <c r="H44" s="86">
        <v>1861</v>
      </c>
      <c r="I44" s="86">
        <v>109</v>
      </c>
      <c r="J44" s="86">
        <v>0</v>
      </c>
      <c r="K44" s="86">
        <v>0</v>
      </c>
      <c r="L44" s="86">
        <v>1419</v>
      </c>
      <c r="M44" s="86">
        <v>0</v>
      </c>
      <c r="N44" s="86">
        <v>0</v>
      </c>
      <c r="O44" s="86">
        <v>0</v>
      </c>
      <c r="P44" s="86">
        <v>0</v>
      </c>
      <c r="Q44" s="86">
        <v>0</v>
      </c>
      <c r="R44" s="86">
        <v>129</v>
      </c>
      <c r="S44" s="86">
        <v>0</v>
      </c>
      <c r="T44" s="86">
        <v>334</v>
      </c>
      <c r="U44" s="86">
        <f t="shared" si="1"/>
        <v>149216</v>
      </c>
    </row>
    <row r="45" spans="1:21" x14ac:dyDescent="0.25">
      <c r="A45" s="87" t="s">
        <v>352</v>
      </c>
      <c r="B45" s="77">
        <v>4</v>
      </c>
      <c r="C45" s="77">
        <v>996</v>
      </c>
      <c r="D45" s="77">
        <v>442</v>
      </c>
      <c r="E45" s="77">
        <v>0</v>
      </c>
      <c r="F45" s="77">
        <v>0</v>
      </c>
      <c r="G45" s="77">
        <v>0</v>
      </c>
      <c r="H45" s="77">
        <v>0</v>
      </c>
      <c r="I45" s="77">
        <v>0</v>
      </c>
      <c r="J45" s="77">
        <v>0</v>
      </c>
      <c r="K45" s="77">
        <v>0</v>
      </c>
      <c r="L45" s="77">
        <v>4</v>
      </c>
      <c r="M45" s="77">
        <v>0</v>
      </c>
      <c r="N45" s="77">
        <v>0</v>
      </c>
      <c r="O45" s="77">
        <v>0</v>
      </c>
      <c r="P45" s="77">
        <v>0</v>
      </c>
      <c r="Q45" s="77">
        <v>0</v>
      </c>
      <c r="R45" s="77">
        <v>0</v>
      </c>
      <c r="S45" s="77">
        <v>0</v>
      </c>
      <c r="T45" s="77">
        <v>2</v>
      </c>
      <c r="U45" s="88">
        <f t="shared" si="1"/>
        <v>1444</v>
      </c>
    </row>
    <row r="46" spans="1:21" x14ac:dyDescent="0.25">
      <c r="A46" s="87" t="s">
        <v>354</v>
      </c>
      <c r="B46" s="77">
        <v>42</v>
      </c>
      <c r="C46" s="77">
        <v>7233</v>
      </c>
      <c r="D46" s="77">
        <v>0</v>
      </c>
      <c r="E46" s="77">
        <v>0</v>
      </c>
      <c r="F46" s="77">
        <v>0</v>
      </c>
      <c r="G46" s="77">
        <v>8838</v>
      </c>
      <c r="H46" s="77">
        <v>224</v>
      </c>
      <c r="I46" s="77">
        <v>109</v>
      </c>
      <c r="J46" s="77">
        <v>0</v>
      </c>
      <c r="K46" s="77">
        <v>0</v>
      </c>
      <c r="L46" s="77">
        <v>289</v>
      </c>
      <c r="M46" s="77">
        <v>0</v>
      </c>
      <c r="N46" s="77">
        <v>0</v>
      </c>
      <c r="O46" s="77">
        <v>0</v>
      </c>
      <c r="P46" s="77">
        <v>0</v>
      </c>
      <c r="Q46" s="77">
        <v>0</v>
      </c>
      <c r="R46" s="77">
        <v>13</v>
      </c>
      <c r="S46" s="77">
        <v>0</v>
      </c>
      <c r="T46" s="77">
        <v>65</v>
      </c>
      <c r="U46" s="88">
        <f t="shared" si="1"/>
        <v>16771</v>
      </c>
    </row>
    <row r="47" spans="1:21" x14ac:dyDescent="0.25">
      <c r="A47" s="87" t="s">
        <v>355</v>
      </c>
      <c r="B47" s="77">
        <v>44</v>
      </c>
      <c r="C47" s="77">
        <v>5670</v>
      </c>
      <c r="D47" s="77">
        <v>0</v>
      </c>
      <c r="E47" s="77">
        <v>0</v>
      </c>
      <c r="F47" s="77">
        <v>0</v>
      </c>
      <c r="G47" s="77">
        <v>0</v>
      </c>
      <c r="H47" s="77">
        <v>0</v>
      </c>
      <c r="I47" s="77">
        <v>0</v>
      </c>
      <c r="J47" s="77">
        <v>0</v>
      </c>
      <c r="K47" s="77">
        <v>0</v>
      </c>
      <c r="L47" s="77">
        <v>97</v>
      </c>
      <c r="M47" s="77">
        <v>0</v>
      </c>
      <c r="N47" s="77">
        <v>0</v>
      </c>
      <c r="O47" s="77">
        <v>0</v>
      </c>
      <c r="P47" s="77">
        <v>0</v>
      </c>
      <c r="Q47" s="77">
        <v>0</v>
      </c>
      <c r="R47" s="77">
        <v>0</v>
      </c>
      <c r="S47" s="77">
        <v>0</v>
      </c>
      <c r="T47" s="77">
        <v>18</v>
      </c>
      <c r="U47" s="88">
        <f t="shared" si="1"/>
        <v>5785</v>
      </c>
    </row>
    <row r="48" spans="1:21" x14ac:dyDescent="0.25">
      <c r="A48" s="87" t="s">
        <v>44</v>
      </c>
      <c r="B48" s="77">
        <v>59</v>
      </c>
      <c r="C48" s="77">
        <v>718</v>
      </c>
      <c r="D48" s="77">
        <v>0</v>
      </c>
      <c r="E48" s="77">
        <v>0</v>
      </c>
      <c r="F48" s="77">
        <v>0</v>
      </c>
      <c r="G48" s="77">
        <v>2329</v>
      </c>
      <c r="H48" s="77">
        <v>0</v>
      </c>
      <c r="I48" s="77">
        <v>0</v>
      </c>
      <c r="J48" s="77">
        <v>0</v>
      </c>
      <c r="K48" s="77">
        <v>0</v>
      </c>
      <c r="L48" s="77">
        <v>18</v>
      </c>
      <c r="M48" s="77">
        <v>0</v>
      </c>
      <c r="N48" s="77">
        <v>0</v>
      </c>
      <c r="O48" s="77">
        <v>0</v>
      </c>
      <c r="P48" s="77">
        <v>0</v>
      </c>
      <c r="Q48" s="77">
        <v>0</v>
      </c>
      <c r="R48" s="77">
        <v>3</v>
      </c>
      <c r="S48" s="77">
        <v>0</v>
      </c>
      <c r="T48" s="77">
        <v>2</v>
      </c>
      <c r="U48" s="88">
        <f t="shared" si="1"/>
        <v>3070</v>
      </c>
    </row>
    <row r="49" spans="1:21" x14ac:dyDescent="0.25">
      <c r="A49" s="87" t="s">
        <v>356</v>
      </c>
      <c r="B49" s="77">
        <v>113</v>
      </c>
      <c r="C49" s="77">
        <v>4281</v>
      </c>
      <c r="D49" s="77">
        <v>654</v>
      </c>
      <c r="E49" s="77">
        <v>0</v>
      </c>
      <c r="F49" s="77">
        <v>0</v>
      </c>
      <c r="G49" s="77">
        <v>0</v>
      </c>
      <c r="H49" s="77">
        <v>496</v>
      </c>
      <c r="I49" s="77">
        <v>0</v>
      </c>
      <c r="J49" s="77">
        <v>0</v>
      </c>
      <c r="K49" s="77">
        <v>0</v>
      </c>
      <c r="L49" s="77">
        <v>146</v>
      </c>
      <c r="M49" s="77">
        <v>0</v>
      </c>
      <c r="N49" s="77">
        <v>0</v>
      </c>
      <c r="O49" s="77">
        <v>0</v>
      </c>
      <c r="P49" s="77">
        <v>0</v>
      </c>
      <c r="Q49" s="77">
        <v>0</v>
      </c>
      <c r="R49" s="77">
        <v>0</v>
      </c>
      <c r="S49" s="77">
        <v>0</v>
      </c>
      <c r="T49" s="77">
        <v>125</v>
      </c>
      <c r="U49" s="88">
        <f t="shared" si="1"/>
        <v>5702</v>
      </c>
    </row>
    <row r="50" spans="1:21" x14ac:dyDescent="0.25">
      <c r="A50" s="87" t="s">
        <v>46</v>
      </c>
      <c r="B50" s="77">
        <v>125</v>
      </c>
      <c r="C50" s="77">
        <v>6604</v>
      </c>
      <c r="D50" s="77">
        <v>0</v>
      </c>
      <c r="E50" s="77">
        <v>0</v>
      </c>
      <c r="F50" s="77">
        <v>0</v>
      </c>
      <c r="G50" s="77">
        <v>0</v>
      </c>
      <c r="H50" s="77">
        <v>0</v>
      </c>
      <c r="I50" s="77">
        <v>0</v>
      </c>
      <c r="J50" s="77">
        <v>0</v>
      </c>
      <c r="K50" s="77">
        <v>0</v>
      </c>
      <c r="L50" s="77">
        <v>55</v>
      </c>
      <c r="M50" s="77">
        <v>0</v>
      </c>
      <c r="N50" s="77">
        <v>0</v>
      </c>
      <c r="O50" s="77">
        <v>0</v>
      </c>
      <c r="P50" s="77">
        <v>0</v>
      </c>
      <c r="Q50" s="77">
        <v>0</v>
      </c>
      <c r="R50" s="77">
        <v>0</v>
      </c>
      <c r="S50" s="77">
        <v>0</v>
      </c>
      <c r="T50" s="77">
        <v>3</v>
      </c>
      <c r="U50" s="88">
        <f t="shared" si="1"/>
        <v>6662</v>
      </c>
    </row>
    <row r="51" spans="1:21" x14ac:dyDescent="0.25">
      <c r="A51" s="87" t="s">
        <v>47</v>
      </c>
      <c r="B51" s="77">
        <v>138</v>
      </c>
      <c r="C51" s="77">
        <v>12062</v>
      </c>
      <c r="D51" s="77">
        <v>0</v>
      </c>
      <c r="E51" s="77">
        <v>0</v>
      </c>
      <c r="F51" s="77">
        <v>0</v>
      </c>
      <c r="G51" s="77">
        <v>0</v>
      </c>
      <c r="H51" s="77">
        <v>0</v>
      </c>
      <c r="I51" s="77">
        <v>0</v>
      </c>
      <c r="J51" s="77">
        <v>0</v>
      </c>
      <c r="K51" s="77">
        <v>0</v>
      </c>
      <c r="L51" s="77">
        <v>61</v>
      </c>
      <c r="M51" s="77">
        <v>0</v>
      </c>
      <c r="N51" s="77">
        <v>0</v>
      </c>
      <c r="O51" s="77">
        <v>0</v>
      </c>
      <c r="P51" s="77">
        <v>0</v>
      </c>
      <c r="Q51" s="77">
        <v>0</v>
      </c>
      <c r="R51" s="77">
        <v>3</v>
      </c>
      <c r="S51" s="77">
        <v>0</v>
      </c>
      <c r="T51" s="77">
        <v>13</v>
      </c>
      <c r="U51" s="88">
        <f t="shared" si="1"/>
        <v>12139</v>
      </c>
    </row>
    <row r="52" spans="1:21" x14ac:dyDescent="0.25">
      <c r="A52" s="87" t="s">
        <v>48</v>
      </c>
      <c r="B52" s="77">
        <v>234</v>
      </c>
      <c r="C52" s="77">
        <v>0</v>
      </c>
      <c r="D52" s="77">
        <v>2012</v>
      </c>
      <c r="E52" s="77">
        <v>3305</v>
      </c>
      <c r="F52" s="77">
        <v>0</v>
      </c>
      <c r="G52" s="77">
        <v>13635</v>
      </c>
      <c r="H52" s="77">
        <v>0</v>
      </c>
      <c r="I52" s="77">
        <v>0</v>
      </c>
      <c r="J52" s="77">
        <v>0</v>
      </c>
      <c r="K52" s="77">
        <v>0</v>
      </c>
      <c r="L52" s="77">
        <v>74</v>
      </c>
      <c r="M52" s="77">
        <v>0</v>
      </c>
      <c r="N52" s="77">
        <v>0</v>
      </c>
      <c r="O52" s="77">
        <v>0</v>
      </c>
      <c r="P52" s="77">
        <v>0</v>
      </c>
      <c r="Q52" s="77">
        <v>0</v>
      </c>
      <c r="R52" s="77">
        <v>2</v>
      </c>
      <c r="S52" s="77">
        <v>0</v>
      </c>
      <c r="T52" s="77">
        <v>15</v>
      </c>
      <c r="U52" s="88">
        <f t="shared" si="1"/>
        <v>19043</v>
      </c>
    </row>
    <row r="53" spans="1:21" x14ac:dyDescent="0.25">
      <c r="A53" s="87" t="s">
        <v>357</v>
      </c>
      <c r="B53" s="77">
        <v>240</v>
      </c>
      <c r="C53" s="77">
        <v>8145</v>
      </c>
      <c r="D53" s="77">
        <v>0</v>
      </c>
      <c r="E53" s="77">
        <v>0</v>
      </c>
      <c r="F53" s="77">
        <v>0</v>
      </c>
      <c r="G53" s="77">
        <v>0</v>
      </c>
      <c r="H53" s="77">
        <v>1</v>
      </c>
      <c r="I53" s="77">
        <v>0</v>
      </c>
      <c r="J53" s="77">
        <v>0</v>
      </c>
      <c r="K53" s="77">
        <v>0</v>
      </c>
      <c r="L53" s="77">
        <v>48</v>
      </c>
      <c r="M53" s="77">
        <v>0</v>
      </c>
      <c r="N53" s="77">
        <v>0</v>
      </c>
      <c r="O53" s="77">
        <v>0</v>
      </c>
      <c r="P53" s="77">
        <v>0</v>
      </c>
      <c r="Q53" s="77">
        <v>0</v>
      </c>
      <c r="R53" s="77">
        <v>2</v>
      </c>
      <c r="S53" s="77">
        <v>0</v>
      </c>
      <c r="T53" s="77">
        <v>19</v>
      </c>
      <c r="U53" s="88">
        <f t="shared" si="1"/>
        <v>8215</v>
      </c>
    </row>
    <row r="54" spans="1:21" x14ac:dyDescent="0.25">
      <c r="A54" s="87" t="s">
        <v>50</v>
      </c>
      <c r="B54" s="77">
        <v>284</v>
      </c>
      <c r="C54" s="77">
        <v>3282</v>
      </c>
      <c r="D54" s="77">
        <v>1009</v>
      </c>
      <c r="E54" s="77">
        <v>3440</v>
      </c>
      <c r="F54" s="77">
        <v>0</v>
      </c>
      <c r="G54" s="77">
        <v>11464</v>
      </c>
      <c r="H54" s="77">
        <v>0</v>
      </c>
      <c r="I54" s="77">
        <v>0</v>
      </c>
      <c r="J54" s="77">
        <v>0</v>
      </c>
      <c r="K54" s="77">
        <v>0</v>
      </c>
      <c r="L54" s="77">
        <v>82</v>
      </c>
      <c r="M54" s="77">
        <v>0</v>
      </c>
      <c r="N54" s="77">
        <v>0</v>
      </c>
      <c r="O54" s="77">
        <v>0</v>
      </c>
      <c r="P54" s="77">
        <v>0</v>
      </c>
      <c r="Q54" s="77">
        <v>0</v>
      </c>
      <c r="R54" s="77">
        <v>2</v>
      </c>
      <c r="S54" s="77">
        <v>0</v>
      </c>
      <c r="T54" s="77">
        <v>5</v>
      </c>
      <c r="U54" s="88">
        <f t="shared" si="1"/>
        <v>19284</v>
      </c>
    </row>
    <row r="55" spans="1:21" x14ac:dyDescent="0.25">
      <c r="A55" s="87" t="s">
        <v>51</v>
      </c>
      <c r="B55" s="77">
        <v>306</v>
      </c>
      <c r="C55" s="77">
        <v>0</v>
      </c>
      <c r="D55" s="77">
        <v>2703</v>
      </c>
      <c r="E55" s="77">
        <v>0</v>
      </c>
      <c r="F55" s="77">
        <v>0</v>
      </c>
      <c r="G55" s="77">
        <v>0</v>
      </c>
      <c r="H55" s="77">
        <v>615</v>
      </c>
      <c r="I55" s="77">
        <v>0</v>
      </c>
      <c r="J55" s="77">
        <v>0</v>
      </c>
      <c r="K55" s="77">
        <v>0</v>
      </c>
      <c r="L55" s="77">
        <v>23</v>
      </c>
      <c r="M55" s="77">
        <v>0</v>
      </c>
      <c r="N55" s="77">
        <v>0</v>
      </c>
      <c r="O55" s="77">
        <v>0</v>
      </c>
      <c r="P55" s="77">
        <v>0</v>
      </c>
      <c r="Q55" s="77">
        <v>0</v>
      </c>
      <c r="R55" s="77">
        <v>0</v>
      </c>
      <c r="S55" s="77">
        <v>0</v>
      </c>
      <c r="T55" s="77">
        <v>0</v>
      </c>
      <c r="U55" s="88">
        <f t="shared" si="1"/>
        <v>3341</v>
      </c>
    </row>
    <row r="56" spans="1:21" x14ac:dyDescent="0.25">
      <c r="A56" s="87" t="s">
        <v>52</v>
      </c>
      <c r="B56" s="77">
        <v>347</v>
      </c>
      <c r="C56" s="77">
        <v>3061</v>
      </c>
      <c r="D56" s="77">
        <v>954</v>
      </c>
      <c r="E56" s="77">
        <v>0</v>
      </c>
      <c r="F56" s="77">
        <v>0</v>
      </c>
      <c r="G56" s="77">
        <v>0</v>
      </c>
      <c r="H56" s="77">
        <v>0</v>
      </c>
      <c r="I56" s="77">
        <v>0</v>
      </c>
      <c r="J56" s="77">
        <v>0</v>
      </c>
      <c r="K56" s="77">
        <v>0</v>
      </c>
      <c r="L56" s="77">
        <v>42</v>
      </c>
      <c r="M56" s="77">
        <v>0</v>
      </c>
      <c r="N56" s="77">
        <v>0</v>
      </c>
      <c r="O56" s="77">
        <v>0</v>
      </c>
      <c r="P56" s="77">
        <v>0</v>
      </c>
      <c r="Q56" s="77">
        <v>0</v>
      </c>
      <c r="R56" s="77">
        <v>3</v>
      </c>
      <c r="S56" s="77">
        <v>0</v>
      </c>
      <c r="T56" s="77">
        <v>7</v>
      </c>
      <c r="U56" s="88">
        <f t="shared" si="1"/>
        <v>4067</v>
      </c>
    </row>
    <row r="57" spans="1:21" x14ac:dyDescent="0.25">
      <c r="A57" s="87" t="s">
        <v>53</v>
      </c>
      <c r="B57" s="77">
        <v>411</v>
      </c>
      <c r="C57" s="77">
        <v>5904</v>
      </c>
      <c r="D57" s="77">
        <v>1517</v>
      </c>
      <c r="E57" s="77">
        <v>0</v>
      </c>
      <c r="F57" s="77">
        <v>0</v>
      </c>
      <c r="G57" s="77">
        <v>0</v>
      </c>
      <c r="H57" s="77">
        <v>0</v>
      </c>
      <c r="I57" s="77">
        <v>0</v>
      </c>
      <c r="J57" s="77">
        <v>0</v>
      </c>
      <c r="K57" s="77">
        <v>0</v>
      </c>
      <c r="L57" s="77">
        <v>67</v>
      </c>
      <c r="M57" s="77">
        <v>0</v>
      </c>
      <c r="N57" s="77">
        <v>0</v>
      </c>
      <c r="O57" s="77">
        <v>0</v>
      </c>
      <c r="P57" s="77">
        <v>0</v>
      </c>
      <c r="Q57" s="77">
        <v>0</v>
      </c>
      <c r="R57" s="77">
        <v>4</v>
      </c>
      <c r="S57" s="77">
        <v>0</v>
      </c>
      <c r="T57" s="77">
        <v>4</v>
      </c>
      <c r="U57" s="88">
        <f t="shared" si="1"/>
        <v>7496</v>
      </c>
    </row>
    <row r="58" spans="1:21" x14ac:dyDescent="0.25">
      <c r="A58" s="87" t="s">
        <v>54</v>
      </c>
      <c r="B58" s="77">
        <v>501</v>
      </c>
      <c r="C58" s="77">
        <v>1878</v>
      </c>
      <c r="D58" s="77">
        <v>0</v>
      </c>
      <c r="E58" s="77">
        <v>0</v>
      </c>
      <c r="F58" s="77">
        <v>0</v>
      </c>
      <c r="G58" s="77">
        <v>0</v>
      </c>
      <c r="H58" s="77">
        <v>0</v>
      </c>
      <c r="I58" s="77">
        <v>0</v>
      </c>
      <c r="J58" s="77">
        <v>0</v>
      </c>
      <c r="K58" s="77">
        <v>0</v>
      </c>
      <c r="L58" s="77">
        <v>19</v>
      </c>
      <c r="M58" s="77">
        <v>0</v>
      </c>
      <c r="N58" s="77">
        <v>0</v>
      </c>
      <c r="O58" s="77">
        <v>0</v>
      </c>
      <c r="P58" s="77">
        <v>0</v>
      </c>
      <c r="Q58" s="77">
        <v>0</v>
      </c>
      <c r="R58" s="77">
        <v>1</v>
      </c>
      <c r="S58" s="77">
        <v>0</v>
      </c>
      <c r="T58" s="77">
        <v>7</v>
      </c>
      <c r="U58" s="88">
        <f t="shared" si="1"/>
        <v>1905</v>
      </c>
    </row>
    <row r="59" spans="1:21" x14ac:dyDescent="0.25">
      <c r="A59" s="87" t="s">
        <v>55</v>
      </c>
      <c r="B59" s="77">
        <v>543</v>
      </c>
      <c r="C59" s="77">
        <v>1897</v>
      </c>
      <c r="D59" s="77">
        <v>1146</v>
      </c>
      <c r="E59" s="77">
        <v>0</v>
      </c>
      <c r="F59" s="77">
        <v>0</v>
      </c>
      <c r="G59" s="77">
        <v>3528</v>
      </c>
      <c r="H59" s="77">
        <v>0</v>
      </c>
      <c r="I59" s="77">
        <v>0</v>
      </c>
      <c r="J59" s="77">
        <v>0</v>
      </c>
      <c r="K59" s="77">
        <v>0</v>
      </c>
      <c r="L59" s="77">
        <v>64</v>
      </c>
      <c r="M59" s="77">
        <v>0</v>
      </c>
      <c r="N59" s="77">
        <v>0</v>
      </c>
      <c r="O59" s="77">
        <v>0</v>
      </c>
      <c r="P59" s="77">
        <v>0</v>
      </c>
      <c r="Q59" s="77">
        <v>0</v>
      </c>
      <c r="R59" s="77">
        <v>0</v>
      </c>
      <c r="S59" s="77">
        <v>0</v>
      </c>
      <c r="T59" s="77">
        <v>5</v>
      </c>
      <c r="U59" s="88">
        <f t="shared" si="1"/>
        <v>6640</v>
      </c>
    </row>
    <row r="60" spans="1:21" x14ac:dyDescent="0.25">
      <c r="A60" s="87" t="s">
        <v>56</v>
      </c>
      <c r="B60" s="77">
        <v>628</v>
      </c>
      <c r="C60" s="77">
        <v>6325</v>
      </c>
      <c r="D60" s="77">
        <v>782</v>
      </c>
      <c r="E60" s="77">
        <v>0</v>
      </c>
      <c r="F60" s="77">
        <v>0</v>
      </c>
      <c r="G60" s="77">
        <v>0</v>
      </c>
      <c r="H60" s="77">
        <v>116</v>
      </c>
      <c r="I60" s="77">
        <v>0</v>
      </c>
      <c r="J60" s="77">
        <v>0</v>
      </c>
      <c r="K60" s="77">
        <v>0</v>
      </c>
      <c r="L60" s="77">
        <v>58</v>
      </c>
      <c r="M60" s="77">
        <v>0</v>
      </c>
      <c r="N60" s="77">
        <v>0</v>
      </c>
      <c r="O60" s="77">
        <v>0</v>
      </c>
      <c r="P60" s="77">
        <v>0</v>
      </c>
      <c r="Q60" s="77">
        <v>0</v>
      </c>
      <c r="R60" s="77">
        <v>65</v>
      </c>
      <c r="S60" s="77">
        <v>0</v>
      </c>
      <c r="T60" s="77">
        <v>8</v>
      </c>
      <c r="U60" s="88">
        <f t="shared" si="1"/>
        <v>7354</v>
      </c>
    </row>
    <row r="61" spans="1:21" x14ac:dyDescent="0.25">
      <c r="A61" s="87" t="s">
        <v>358</v>
      </c>
      <c r="B61" s="77">
        <v>656</v>
      </c>
      <c r="C61" s="77">
        <v>1862</v>
      </c>
      <c r="D61" s="77">
        <v>4044</v>
      </c>
      <c r="E61" s="77">
        <v>0</v>
      </c>
      <c r="F61" s="77">
        <v>0</v>
      </c>
      <c r="G61" s="77">
        <v>0</v>
      </c>
      <c r="H61" s="77">
        <v>409</v>
      </c>
      <c r="I61" s="77">
        <v>0</v>
      </c>
      <c r="J61" s="77">
        <v>0</v>
      </c>
      <c r="K61" s="77">
        <v>0</v>
      </c>
      <c r="L61" s="77">
        <v>96</v>
      </c>
      <c r="M61" s="77">
        <v>0</v>
      </c>
      <c r="N61" s="77">
        <v>0</v>
      </c>
      <c r="O61" s="77">
        <v>0</v>
      </c>
      <c r="P61" s="77">
        <v>0</v>
      </c>
      <c r="Q61" s="77">
        <v>0</v>
      </c>
      <c r="R61" s="77">
        <v>15</v>
      </c>
      <c r="S61" s="77">
        <v>0</v>
      </c>
      <c r="T61" s="77">
        <v>11</v>
      </c>
      <c r="U61" s="88">
        <f t="shared" si="1"/>
        <v>6437</v>
      </c>
    </row>
    <row r="62" spans="1:21" x14ac:dyDescent="0.25">
      <c r="A62" s="87" t="s">
        <v>359</v>
      </c>
      <c r="B62" s="77">
        <v>761</v>
      </c>
      <c r="C62" s="77">
        <v>4856</v>
      </c>
      <c r="D62" s="77">
        <v>3052</v>
      </c>
      <c r="E62" s="77">
        <v>0</v>
      </c>
      <c r="F62" s="77">
        <v>0</v>
      </c>
      <c r="G62" s="77">
        <v>0</v>
      </c>
      <c r="H62" s="77">
        <v>0</v>
      </c>
      <c r="I62" s="77">
        <v>0</v>
      </c>
      <c r="J62" s="77">
        <v>0</v>
      </c>
      <c r="K62" s="77">
        <v>0</v>
      </c>
      <c r="L62" s="77">
        <v>103</v>
      </c>
      <c r="M62" s="77">
        <v>0</v>
      </c>
      <c r="N62" s="77">
        <v>0</v>
      </c>
      <c r="O62" s="77">
        <v>0</v>
      </c>
      <c r="P62" s="77">
        <v>0</v>
      </c>
      <c r="Q62" s="77">
        <v>0</v>
      </c>
      <c r="R62" s="77">
        <v>16</v>
      </c>
      <c r="S62" s="77">
        <v>0</v>
      </c>
      <c r="T62" s="77">
        <v>21</v>
      </c>
      <c r="U62" s="88">
        <f t="shared" si="1"/>
        <v>8048</v>
      </c>
    </row>
    <row r="63" spans="1:21" x14ac:dyDescent="0.25">
      <c r="A63" s="87" t="s">
        <v>59</v>
      </c>
      <c r="B63" s="77">
        <v>842</v>
      </c>
      <c r="C63" s="77">
        <v>0</v>
      </c>
      <c r="D63" s="77">
        <v>247</v>
      </c>
      <c r="E63" s="77">
        <v>296</v>
      </c>
      <c r="F63" s="77">
        <v>0</v>
      </c>
      <c r="G63" s="77">
        <v>5193</v>
      </c>
      <c r="H63" s="77">
        <v>0</v>
      </c>
      <c r="I63" s="77">
        <v>0</v>
      </c>
      <c r="J63" s="77">
        <v>0</v>
      </c>
      <c r="K63" s="77">
        <v>0</v>
      </c>
      <c r="L63" s="77">
        <v>73</v>
      </c>
      <c r="M63" s="77">
        <v>0</v>
      </c>
      <c r="N63" s="77">
        <v>0</v>
      </c>
      <c r="O63" s="77">
        <v>0</v>
      </c>
      <c r="P63" s="77">
        <v>0</v>
      </c>
      <c r="Q63" s="77">
        <v>0</v>
      </c>
      <c r="R63" s="77">
        <v>0</v>
      </c>
      <c r="S63" s="77">
        <v>0</v>
      </c>
      <c r="T63" s="77">
        <v>4</v>
      </c>
      <c r="U63" s="88">
        <f t="shared" si="1"/>
        <v>5813</v>
      </c>
    </row>
    <row r="64" spans="1:21" x14ac:dyDescent="0.25">
      <c r="A64" s="89" t="s">
        <v>360</v>
      </c>
      <c r="B64" s="86"/>
      <c r="C64" s="86">
        <v>104881</v>
      </c>
      <c r="D64" s="86">
        <v>9843</v>
      </c>
      <c r="E64" s="86">
        <v>0</v>
      </c>
      <c r="F64" s="86">
        <v>163</v>
      </c>
      <c r="G64" s="86">
        <v>30959</v>
      </c>
      <c r="H64" s="86">
        <v>0</v>
      </c>
      <c r="I64" s="86">
        <v>399</v>
      </c>
      <c r="J64" s="86">
        <v>116</v>
      </c>
      <c r="K64" s="86">
        <v>13</v>
      </c>
      <c r="L64" s="86">
        <v>1032</v>
      </c>
      <c r="M64" s="86">
        <v>0</v>
      </c>
      <c r="N64" s="86">
        <v>0</v>
      </c>
      <c r="O64" s="86">
        <v>0</v>
      </c>
      <c r="P64" s="86">
        <v>0</v>
      </c>
      <c r="Q64" s="86">
        <v>0</v>
      </c>
      <c r="R64" s="86">
        <v>368</v>
      </c>
      <c r="S64" s="86">
        <v>0</v>
      </c>
      <c r="T64" s="86">
        <v>253</v>
      </c>
      <c r="U64" s="86">
        <f t="shared" si="1"/>
        <v>148027</v>
      </c>
    </row>
    <row r="65" spans="1:21" x14ac:dyDescent="0.25">
      <c r="A65" s="87" t="s">
        <v>61</v>
      </c>
      <c r="B65" s="77">
        <v>38</v>
      </c>
      <c r="C65" s="77">
        <v>0</v>
      </c>
      <c r="D65" s="77">
        <v>733</v>
      </c>
      <c r="E65" s="77">
        <v>0</v>
      </c>
      <c r="F65" s="77">
        <v>0</v>
      </c>
      <c r="G65" s="77">
        <v>8783</v>
      </c>
      <c r="H65" s="77">
        <v>0</v>
      </c>
      <c r="I65" s="77">
        <v>0</v>
      </c>
      <c r="J65" s="77">
        <v>0</v>
      </c>
      <c r="K65" s="77">
        <v>0</v>
      </c>
      <c r="L65" s="77">
        <v>29</v>
      </c>
      <c r="M65" s="77">
        <v>0</v>
      </c>
      <c r="N65" s="77">
        <v>0</v>
      </c>
      <c r="O65" s="77">
        <v>0</v>
      </c>
      <c r="P65" s="77">
        <v>0</v>
      </c>
      <c r="Q65" s="77">
        <v>0</v>
      </c>
      <c r="R65" s="77">
        <v>1</v>
      </c>
      <c r="S65" s="77">
        <v>0</v>
      </c>
      <c r="T65" s="77">
        <v>5</v>
      </c>
      <c r="U65" s="88">
        <f t="shared" si="1"/>
        <v>9551</v>
      </c>
    </row>
    <row r="66" spans="1:21" x14ac:dyDescent="0.25">
      <c r="A66" s="87" t="s">
        <v>62</v>
      </c>
      <c r="B66" s="77">
        <v>86</v>
      </c>
      <c r="C66" s="77">
        <v>3473</v>
      </c>
      <c r="D66" s="77">
        <v>0</v>
      </c>
      <c r="E66" s="77">
        <v>0</v>
      </c>
      <c r="F66" s="77">
        <v>0</v>
      </c>
      <c r="G66" s="77">
        <v>0</v>
      </c>
      <c r="H66" s="77">
        <v>0</v>
      </c>
      <c r="I66" s="77">
        <v>0</v>
      </c>
      <c r="J66" s="77">
        <v>0</v>
      </c>
      <c r="K66" s="77">
        <v>0</v>
      </c>
      <c r="L66" s="77">
        <v>5</v>
      </c>
      <c r="M66" s="77">
        <v>0</v>
      </c>
      <c r="N66" s="77">
        <v>0</v>
      </c>
      <c r="O66" s="77">
        <v>0</v>
      </c>
      <c r="P66" s="77">
        <v>0</v>
      </c>
      <c r="Q66" s="77">
        <v>0</v>
      </c>
      <c r="R66" s="77">
        <v>9</v>
      </c>
      <c r="S66" s="77">
        <v>0</v>
      </c>
      <c r="T66" s="77">
        <v>11</v>
      </c>
      <c r="U66" s="88">
        <f t="shared" si="1"/>
        <v>3498</v>
      </c>
    </row>
    <row r="67" spans="1:21" x14ac:dyDescent="0.25">
      <c r="A67" s="87" t="s">
        <v>63</v>
      </c>
      <c r="B67" s="77">
        <v>107</v>
      </c>
      <c r="C67" s="77">
        <v>2322</v>
      </c>
      <c r="D67" s="77">
        <v>417</v>
      </c>
      <c r="E67" s="77">
        <v>0</v>
      </c>
      <c r="F67" s="77">
        <v>0</v>
      </c>
      <c r="G67" s="77">
        <v>3675</v>
      </c>
      <c r="H67" s="77">
        <v>0</v>
      </c>
      <c r="I67" s="77">
        <v>0</v>
      </c>
      <c r="J67" s="77">
        <v>0</v>
      </c>
      <c r="K67" s="77">
        <v>0</v>
      </c>
      <c r="L67" s="77">
        <v>45</v>
      </c>
      <c r="M67" s="77">
        <v>0</v>
      </c>
      <c r="N67" s="77">
        <v>0</v>
      </c>
      <c r="O67" s="77">
        <v>0</v>
      </c>
      <c r="P67" s="77">
        <v>0</v>
      </c>
      <c r="Q67" s="77">
        <v>0</v>
      </c>
      <c r="R67" s="77">
        <v>0</v>
      </c>
      <c r="S67" s="77">
        <v>0</v>
      </c>
      <c r="T67" s="77">
        <v>6</v>
      </c>
      <c r="U67" s="88">
        <f t="shared" si="1"/>
        <v>6465</v>
      </c>
    </row>
    <row r="68" spans="1:21" x14ac:dyDescent="0.25">
      <c r="A68" s="87" t="s">
        <v>64</v>
      </c>
      <c r="B68" s="77">
        <v>134</v>
      </c>
      <c r="C68" s="77">
        <v>3858</v>
      </c>
      <c r="D68" s="77">
        <v>2620</v>
      </c>
      <c r="E68" s="77">
        <v>0</v>
      </c>
      <c r="F68" s="77">
        <v>0</v>
      </c>
      <c r="G68" s="77">
        <v>0</v>
      </c>
      <c r="H68" s="77">
        <v>0</v>
      </c>
      <c r="I68" s="77">
        <v>0</v>
      </c>
      <c r="J68" s="77">
        <v>0</v>
      </c>
      <c r="K68" s="77">
        <v>0</v>
      </c>
      <c r="L68" s="77">
        <v>8</v>
      </c>
      <c r="M68" s="77">
        <v>0</v>
      </c>
      <c r="N68" s="77">
        <v>0</v>
      </c>
      <c r="O68" s="77">
        <v>0</v>
      </c>
      <c r="P68" s="77">
        <v>0</v>
      </c>
      <c r="Q68" s="77">
        <v>0</v>
      </c>
      <c r="R68" s="77">
        <v>2</v>
      </c>
      <c r="S68" s="77">
        <v>0</v>
      </c>
      <c r="T68" s="77">
        <v>7</v>
      </c>
      <c r="U68" s="88">
        <f t="shared" si="1"/>
        <v>6495</v>
      </c>
    </row>
    <row r="69" spans="1:21" x14ac:dyDescent="0.25">
      <c r="A69" s="87" t="s">
        <v>65</v>
      </c>
      <c r="B69" s="77">
        <v>150</v>
      </c>
      <c r="C69" s="77">
        <v>1639</v>
      </c>
      <c r="D69" s="77">
        <v>0</v>
      </c>
      <c r="E69" s="77">
        <v>0</v>
      </c>
      <c r="F69" s="77">
        <v>0</v>
      </c>
      <c r="G69" s="77">
        <v>0</v>
      </c>
      <c r="H69" s="77">
        <v>0</v>
      </c>
      <c r="I69" s="77">
        <v>0</v>
      </c>
      <c r="J69" s="77">
        <v>0</v>
      </c>
      <c r="K69" s="77">
        <v>0</v>
      </c>
      <c r="L69" s="77">
        <v>39</v>
      </c>
      <c r="M69" s="77">
        <v>0</v>
      </c>
      <c r="N69" s="77">
        <v>0</v>
      </c>
      <c r="O69" s="77">
        <v>0</v>
      </c>
      <c r="P69" s="77">
        <v>0</v>
      </c>
      <c r="Q69" s="77">
        <v>0</v>
      </c>
      <c r="R69" s="77">
        <v>1</v>
      </c>
      <c r="S69" s="77">
        <v>0</v>
      </c>
      <c r="T69" s="77">
        <v>2</v>
      </c>
      <c r="U69" s="88">
        <f t="shared" si="1"/>
        <v>1681</v>
      </c>
    </row>
    <row r="70" spans="1:21" x14ac:dyDescent="0.25">
      <c r="A70" s="87" t="s">
        <v>361</v>
      </c>
      <c r="B70" s="77">
        <v>237</v>
      </c>
      <c r="C70" s="77">
        <v>6592</v>
      </c>
      <c r="D70" s="77">
        <v>0</v>
      </c>
      <c r="E70" s="77">
        <v>0</v>
      </c>
      <c r="F70" s="77">
        <v>0</v>
      </c>
      <c r="G70" s="77">
        <v>0</v>
      </c>
      <c r="H70" s="77">
        <v>0</v>
      </c>
      <c r="I70" s="77">
        <v>0</v>
      </c>
      <c r="J70" s="77">
        <v>49</v>
      </c>
      <c r="K70" s="77">
        <v>0</v>
      </c>
      <c r="L70" s="77">
        <v>69</v>
      </c>
      <c r="M70" s="77">
        <v>0</v>
      </c>
      <c r="N70" s="77">
        <v>0</v>
      </c>
      <c r="O70" s="77">
        <v>0</v>
      </c>
      <c r="P70" s="77">
        <v>0</v>
      </c>
      <c r="Q70" s="77">
        <v>0</v>
      </c>
      <c r="R70" s="77">
        <v>24</v>
      </c>
      <c r="S70" s="77">
        <v>0</v>
      </c>
      <c r="T70" s="77">
        <v>4</v>
      </c>
      <c r="U70" s="88">
        <f t="shared" si="1"/>
        <v>6738</v>
      </c>
    </row>
    <row r="71" spans="1:21" x14ac:dyDescent="0.25">
      <c r="A71" s="87" t="s">
        <v>362</v>
      </c>
      <c r="B71" s="77">
        <v>264</v>
      </c>
      <c r="C71" s="77">
        <v>2639</v>
      </c>
      <c r="D71" s="77">
        <v>0</v>
      </c>
      <c r="E71" s="77">
        <v>0</v>
      </c>
      <c r="F71" s="77">
        <v>0</v>
      </c>
      <c r="G71" s="77">
        <v>0</v>
      </c>
      <c r="H71" s="77">
        <v>0</v>
      </c>
      <c r="I71" s="77">
        <v>0</v>
      </c>
      <c r="J71" s="77">
        <v>0</v>
      </c>
      <c r="K71" s="77">
        <v>0</v>
      </c>
      <c r="L71" s="77">
        <v>14</v>
      </c>
      <c r="M71" s="77">
        <v>0</v>
      </c>
      <c r="N71" s="77">
        <v>0</v>
      </c>
      <c r="O71" s="77">
        <v>0</v>
      </c>
      <c r="P71" s="77">
        <v>0</v>
      </c>
      <c r="Q71" s="77">
        <v>0</v>
      </c>
      <c r="R71" s="77">
        <v>22</v>
      </c>
      <c r="S71" s="77">
        <v>0</v>
      </c>
      <c r="T71" s="77">
        <v>2</v>
      </c>
      <c r="U71" s="88">
        <f t="shared" ref="U71:U134" si="2">SUM(C71:T71)</f>
        <v>2677</v>
      </c>
    </row>
    <row r="72" spans="1:21" x14ac:dyDescent="0.25">
      <c r="A72" s="87" t="s">
        <v>363</v>
      </c>
      <c r="B72" s="77">
        <v>310</v>
      </c>
      <c r="C72" s="77">
        <v>5122</v>
      </c>
      <c r="D72" s="77">
        <v>0</v>
      </c>
      <c r="E72" s="77">
        <v>0</v>
      </c>
      <c r="F72" s="77">
        <v>0</v>
      </c>
      <c r="G72" s="77">
        <v>0</v>
      </c>
      <c r="H72" s="77">
        <v>0</v>
      </c>
      <c r="I72" s="77">
        <v>0</v>
      </c>
      <c r="J72" s="77">
        <v>0</v>
      </c>
      <c r="K72" s="77">
        <v>0</v>
      </c>
      <c r="L72" s="77">
        <v>74</v>
      </c>
      <c r="M72" s="77">
        <v>0</v>
      </c>
      <c r="N72" s="77">
        <v>0</v>
      </c>
      <c r="O72" s="77">
        <v>0</v>
      </c>
      <c r="P72" s="77">
        <v>0</v>
      </c>
      <c r="Q72" s="77">
        <v>0</v>
      </c>
      <c r="R72" s="77">
        <v>14</v>
      </c>
      <c r="S72" s="77">
        <v>0</v>
      </c>
      <c r="T72" s="77">
        <v>8</v>
      </c>
      <c r="U72" s="88">
        <f t="shared" si="2"/>
        <v>5218</v>
      </c>
    </row>
    <row r="73" spans="1:21" x14ac:dyDescent="0.25">
      <c r="A73" s="87" t="s">
        <v>69</v>
      </c>
      <c r="B73" s="77">
        <v>315</v>
      </c>
      <c r="C73" s="77">
        <v>3042</v>
      </c>
      <c r="D73" s="77">
        <v>1079</v>
      </c>
      <c r="E73" s="77">
        <v>0</v>
      </c>
      <c r="F73" s="77">
        <v>0</v>
      </c>
      <c r="G73" s="77">
        <v>0</v>
      </c>
      <c r="H73" s="77">
        <v>0</v>
      </c>
      <c r="I73" s="77">
        <v>0</v>
      </c>
      <c r="J73" s="77">
        <v>0</v>
      </c>
      <c r="K73" s="77">
        <v>0</v>
      </c>
      <c r="L73" s="77">
        <v>72</v>
      </c>
      <c r="M73" s="77">
        <v>0</v>
      </c>
      <c r="N73" s="77">
        <v>0</v>
      </c>
      <c r="O73" s="77">
        <v>0</v>
      </c>
      <c r="P73" s="77">
        <v>0</v>
      </c>
      <c r="Q73" s="77">
        <v>0</v>
      </c>
      <c r="R73" s="77">
        <v>0</v>
      </c>
      <c r="S73" s="77">
        <v>0</v>
      </c>
      <c r="T73" s="77">
        <v>24</v>
      </c>
      <c r="U73" s="88">
        <f t="shared" si="2"/>
        <v>4217</v>
      </c>
    </row>
    <row r="74" spans="1:21" x14ac:dyDescent="0.25">
      <c r="A74" s="87" t="s">
        <v>70</v>
      </c>
      <c r="B74" s="77">
        <v>361</v>
      </c>
      <c r="C74" s="77">
        <v>19419</v>
      </c>
      <c r="D74" s="77">
        <v>163</v>
      </c>
      <c r="E74" s="77">
        <v>0</v>
      </c>
      <c r="F74" s="77">
        <v>0</v>
      </c>
      <c r="G74" s="77">
        <v>0</v>
      </c>
      <c r="H74" s="77">
        <v>0</v>
      </c>
      <c r="I74" s="77">
        <v>0</v>
      </c>
      <c r="J74" s="77">
        <v>0</v>
      </c>
      <c r="K74" s="77">
        <v>0</v>
      </c>
      <c r="L74" s="77">
        <v>92</v>
      </c>
      <c r="M74" s="77">
        <v>0</v>
      </c>
      <c r="N74" s="77">
        <v>0</v>
      </c>
      <c r="O74" s="77">
        <v>0</v>
      </c>
      <c r="P74" s="77">
        <v>0</v>
      </c>
      <c r="Q74" s="77">
        <v>0</v>
      </c>
      <c r="R74" s="77">
        <v>0</v>
      </c>
      <c r="S74" s="77">
        <v>0</v>
      </c>
      <c r="T74" s="77">
        <v>59</v>
      </c>
      <c r="U74" s="88">
        <f t="shared" si="2"/>
        <v>19733</v>
      </c>
    </row>
    <row r="75" spans="1:21" x14ac:dyDescent="0.25">
      <c r="A75" s="87" t="s">
        <v>364</v>
      </c>
      <c r="B75" s="77">
        <v>647</v>
      </c>
      <c r="C75" s="77">
        <v>3629</v>
      </c>
      <c r="D75" s="77">
        <v>985</v>
      </c>
      <c r="E75" s="77">
        <v>0</v>
      </c>
      <c r="F75" s="77">
        <v>0</v>
      </c>
      <c r="G75" s="77">
        <v>0</v>
      </c>
      <c r="H75" s="77">
        <v>0</v>
      </c>
      <c r="I75" s="77">
        <v>0</v>
      </c>
      <c r="J75" s="77">
        <v>0</v>
      </c>
      <c r="K75" s="77">
        <v>0</v>
      </c>
      <c r="L75" s="77">
        <v>56</v>
      </c>
      <c r="M75" s="77">
        <v>0</v>
      </c>
      <c r="N75" s="77">
        <v>0</v>
      </c>
      <c r="O75" s="77">
        <v>0</v>
      </c>
      <c r="P75" s="77">
        <v>0</v>
      </c>
      <c r="Q75" s="77">
        <v>0</v>
      </c>
      <c r="R75" s="77">
        <v>0</v>
      </c>
      <c r="S75" s="77">
        <v>0</v>
      </c>
      <c r="T75" s="77">
        <v>30</v>
      </c>
      <c r="U75" s="88">
        <f t="shared" si="2"/>
        <v>4700</v>
      </c>
    </row>
    <row r="76" spans="1:21" x14ac:dyDescent="0.25">
      <c r="A76" s="87" t="s">
        <v>365</v>
      </c>
      <c r="B76" s="77">
        <v>658</v>
      </c>
      <c r="C76" s="77">
        <v>1733</v>
      </c>
      <c r="D76" s="77">
        <v>330</v>
      </c>
      <c r="E76" s="77">
        <v>0</v>
      </c>
      <c r="F76" s="77">
        <v>0</v>
      </c>
      <c r="G76" s="77">
        <v>0</v>
      </c>
      <c r="H76" s="77">
        <v>0</v>
      </c>
      <c r="I76" s="77">
        <v>0</v>
      </c>
      <c r="J76" s="77">
        <v>0</v>
      </c>
      <c r="K76" s="77">
        <v>0</v>
      </c>
      <c r="L76" s="77">
        <v>45</v>
      </c>
      <c r="M76" s="77">
        <v>0</v>
      </c>
      <c r="N76" s="77">
        <v>0</v>
      </c>
      <c r="O76" s="77">
        <v>0</v>
      </c>
      <c r="P76" s="77">
        <v>0</v>
      </c>
      <c r="Q76" s="77">
        <v>0</v>
      </c>
      <c r="R76" s="77">
        <v>2</v>
      </c>
      <c r="S76" s="77">
        <v>0</v>
      </c>
      <c r="T76" s="77">
        <v>2</v>
      </c>
      <c r="U76" s="88">
        <f t="shared" si="2"/>
        <v>2112</v>
      </c>
    </row>
    <row r="77" spans="1:21" x14ac:dyDescent="0.25">
      <c r="A77" s="87" t="s">
        <v>73</v>
      </c>
      <c r="B77" s="77">
        <v>664</v>
      </c>
      <c r="C77" s="77">
        <v>9483</v>
      </c>
      <c r="D77" s="77">
        <v>0</v>
      </c>
      <c r="E77" s="77">
        <v>0</v>
      </c>
      <c r="F77" s="77">
        <v>0</v>
      </c>
      <c r="G77" s="77">
        <v>0</v>
      </c>
      <c r="H77" s="77">
        <v>0</v>
      </c>
      <c r="I77" s="77">
        <v>0</v>
      </c>
      <c r="J77" s="77">
        <v>0</v>
      </c>
      <c r="K77" s="77">
        <v>5</v>
      </c>
      <c r="L77" s="77">
        <v>42</v>
      </c>
      <c r="M77" s="77">
        <v>0</v>
      </c>
      <c r="N77" s="77">
        <v>0</v>
      </c>
      <c r="O77" s="77">
        <v>0</v>
      </c>
      <c r="P77" s="77">
        <v>0</v>
      </c>
      <c r="Q77" s="77">
        <v>0</v>
      </c>
      <c r="R77" s="77">
        <v>58</v>
      </c>
      <c r="S77" s="77">
        <v>0</v>
      </c>
      <c r="T77" s="77">
        <v>11</v>
      </c>
      <c r="U77" s="88">
        <f t="shared" si="2"/>
        <v>9599</v>
      </c>
    </row>
    <row r="78" spans="1:21" x14ac:dyDescent="0.25">
      <c r="A78" s="87" t="s">
        <v>74</v>
      </c>
      <c r="B78" s="77">
        <v>686</v>
      </c>
      <c r="C78" s="77">
        <v>15978</v>
      </c>
      <c r="D78" s="77">
        <v>86</v>
      </c>
      <c r="E78" s="77">
        <v>0</v>
      </c>
      <c r="F78" s="77">
        <v>0</v>
      </c>
      <c r="G78" s="77">
        <v>0</v>
      </c>
      <c r="H78" s="77">
        <v>0</v>
      </c>
      <c r="I78" s="77">
        <v>178</v>
      </c>
      <c r="J78" s="77">
        <v>48</v>
      </c>
      <c r="K78" s="77">
        <v>4</v>
      </c>
      <c r="L78" s="77">
        <v>128</v>
      </c>
      <c r="M78" s="77">
        <v>0</v>
      </c>
      <c r="N78" s="77">
        <v>0</v>
      </c>
      <c r="O78" s="77">
        <v>0</v>
      </c>
      <c r="P78" s="77">
        <v>0</v>
      </c>
      <c r="Q78" s="77">
        <v>0</v>
      </c>
      <c r="R78" s="77">
        <v>108</v>
      </c>
      <c r="S78" s="77">
        <v>0</v>
      </c>
      <c r="T78" s="77">
        <v>16</v>
      </c>
      <c r="U78" s="88">
        <f t="shared" si="2"/>
        <v>16546</v>
      </c>
    </row>
    <row r="79" spans="1:21" x14ac:dyDescent="0.25">
      <c r="A79" s="87" t="s">
        <v>75</v>
      </c>
      <c r="B79" s="77">
        <v>819</v>
      </c>
      <c r="C79" s="77">
        <v>3098</v>
      </c>
      <c r="D79" s="77">
        <v>1142</v>
      </c>
      <c r="E79" s="77">
        <v>0</v>
      </c>
      <c r="F79" s="77">
        <v>0</v>
      </c>
      <c r="G79" s="77">
        <v>0</v>
      </c>
      <c r="H79" s="77">
        <v>0</v>
      </c>
      <c r="I79" s="77">
        <v>0</v>
      </c>
      <c r="J79" s="77">
        <v>0</v>
      </c>
      <c r="K79" s="77">
        <v>0</v>
      </c>
      <c r="L79" s="77">
        <v>53</v>
      </c>
      <c r="M79" s="77">
        <v>0</v>
      </c>
      <c r="N79" s="77">
        <v>0</v>
      </c>
      <c r="O79" s="77">
        <v>0</v>
      </c>
      <c r="P79" s="77">
        <v>0</v>
      </c>
      <c r="Q79" s="77">
        <v>0</v>
      </c>
      <c r="R79" s="77">
        <v>0</v>
      </c>
      <c r="S79" s="77">
        <v>0</v>
      </c>
      <c r="T79" s="77">
        <v>41</v>
      </c>
      <c r="U79" s="88">
        <f t="shared" si="2"/>
        <v>4334</v>
      </c>
    </row>
    <row r="80" spans="1:21" x14ac:dyDescent="0.25">
      <c r="A80" s="87" t="s">
        <v>76</v>
      </c>
      <c r="B80" s="77">
        <v>854</v>
      </c>
      <c r="C80" s="77">
        <v>0</v>
      </c>
      <c r="D80" s="77">
        <v>1145</v>
      </c>
      <c r="E80" s="77">
        <v>0</v>
      </c>
      <c r="F80" s="77">
        <v>163</v>
      </c>
      <c r="G80" s="77">
        <v>12307</v>
      </c>
      <c r="H80" s="77">
        <v>0</v>
      </c>
      <c r="I80" s="77">
        <v>0</v>
      </c>
      <c r="J80" s="77">
        <v>0</v>
      </c>
      <c r="K80" s="77">
        <v>0</v>
      </c>
      <c r="L80" s="77">
        <v>62</v>
      </c>
      <c r="M80" s="77">
        <v>0</v>
      </c>
      <c r="N80" s="77">
        <v>0</v>
      </c>
      <c r="O80" s="77">
        <v>0</v>
      </c>
      <c r="P80" s="77">
        <v>0</v>
      </c>
      <c r="Q80" s="77">
        <v>0</v>
      </c>
      <c r="R80" s="77">
        <v>5</v>
      </c>
      <c r="S80" s="77">
        <v>0</v>
      </c>
      <c r="T80" s="77">
        <v>4</v>
      </c>
      <c r="U80" s="88">
        <f t="shared" si="2"/>
        <v>13686</v>
      </c>
    </row>
    <row r="81" spans="1:21" x14ac:dyDescent="0.25">
      <c r="A81" s="87" t="s">
        <v>77</v>
      </c>
      <c r="B81" s="77">
        <v>887</v>
      </c>
      <c r="C81" s="77">
        <v>22854</v>
      </c>
      <c r="D81" s="77">
        <v>1143</v>
      </c>
      <c r="E81" s="77">
        <v>0</v>
      </c>
      <c r="F81" s="77">
        <v>0</v>
      </c>
      <c r="G81" s="77">
        <v>6194</v>
      </c>
      <c r="H81" s="77">
        <v>0</v>
      </c>
      <c r="I81" s="77">
        <v>221</v>
      </c>
      <c r="J81" s="77">
        <v>19</v>
      </c>
      <c r="K81" s="77">
        <v>4</v>
      </c>
      <c r="L81" s="77">
        <v>199</v>
      </c>
      <c r="M81" s="77">
        <v>0</v>
      </c>
      <c r="N81" s="77">
        <v>0</v>
      </c>
      <c r="O81" s="77">
        <v>0</v>
      </c>
      <c r="P81" s="77">
        <v>0</v>
      </c>
      <c r="Q81" s="77">
        <v>0</v>
      </c>
      <c r="R81" s="77">
        <v>122</v>
      </c>
      <c r="S81" s="77">
        <v>0</v>
      </c>
      <c r="T81" s="77">
        <v>21</v>
      </c>
      <c r="U81" s="88">
        <f t="shared" si="2"/>
        <v>30777</v>
      </c>
    </row>
    <row r="82" spans="1:21" x14ac:dyDescent="0.25">
      <c r="A82" s="89" t="s">
        <v>366</v>
      </c>
      <c r="B82" s="86"/>
      <c r="C82" s="86">
        <v>181001</v>
      </c>
      <c r="D82" s="86">
        <v>29519</v>
      </c>
      <c r="E82" s="86">
        <v>0</v>
      </c>
      <c r="F82" s="86">
        <v>0</v>
      </c>
      <c r="G82" s="86">
        <v>3445</v>
      </c>
      <c r="H82" s="86">
        <v>23536</v>
      </c>
      <c r="I82" s="86">
        <v>398</v>
      </c>
      <c r="J82" s="86">
        <v>803</v>
      </c>
      <c r="K82" s="86">
        <v>49</v>
      </c>
      <c r="L82" s="86">
        <v>1076</v>
      </c>
      <c r="M82" s="86">
        <v>1</v>
      </c>
      <c r="N82" s="86">
        <v>0</v>
      </c>
      <c r="O82" s="86">
        <v>0</v>
      </c>
      <c r="P82" s="86">
        <v>2</v>
      </c>
      <c r="Q82" s="86">
        <v>0</v>
      </c>
      <c r="R82" s="86">
        <v>1194</v>
      </c>
      <c r="S82" s="86">
        <v>0</v>
      </c>
      <c r="T82" s="86">
        <v>716</v>
      </c>
      <c r="U82" s="86">
        <f t="shared" si="2"/>
        <v>241740</v>
      </c>
    </row>
    <row r="83" spans="1:21" x14ac:dyDescent="0.25">
      <c r="A83" s="87" t="s">
        <v>79</v>
      </c>
      <c r="B83" s="77">
        <v>2</v>
      </c>
      <c r="C83" s="77">
        <v>10611</v>
      </c>
      <c r="D83" s="77">
        <v>93</v>
      </c>
      <c r="E83" s="77">
        <v>0</v>
      </c>
      <c r="F83" s="77">
        <v>0</v>
      </c>
      <c r="G83" s="77">
        <v>3445</v>
      </c>
      <c r="H83" s="77">
        <v>0</v>
      </c>
      <c r="I83" s="77">
        <v>0</v>
      </c>
      <c r="J83" s="77">
        <v>0</v>
      </c>
      <c r="K83" s="77">
        <v>0</v>
      </c>
      <c r="L83" s="77">
        <v>16</v>
      </c>
      <c r="M83" s="77">
        <v>0</v>
      </c>
      <c r="N83" s="77">
        <v>0</v>
      </c>
      <c r="O83" s="77">
        <v>0</v>
      </c>
      <c r="P83" s="77">
        <v>0</v>
      </c>
      <c r="Q83" s="77">
        <v>0</v>
      </c>
      <c r="R83" s="77">
        <v>33</v>
      </c>
      <c r="S83" s="77">
        <v>0</v>
      </c>
      <c r="T83" s="77">
        <v>11</v>
      </c>
      <c r="U83" s="88">
        <f t="shared" si="2"/>
        <v>14209</v>
      </c>
    </row>
    <row r="84" spans="1:21" x14ac:dyDescent="0.25">
      <c r="A84" s="87" t="s">
        <v>367</v>
      </c>
      <c r="B84" s="77">
        <v>21</v>
      </c>
      <c r="C84" s="77">
        <v>2966</v>
      </c>
      <c r="D84" s="77">
        <v>5</v>
      </c>
      <c r="E84" s="77">
        <v>0</v>
      </c>
      <c r="F84" s="77">
        <v>0</v>
      </c>
      <c r="G84" s="77">
        <v>0</v>
      </c>
      <c r="H84" s="77">
        <v>0</v>
      </c>
      <c r="I84" s="77">
        <v>0</v>
      </c>
      <c r="J84" s="77">
        <v>0</v>
      </c>
      <c r="K84" s="77">
        <v>0</v>
      </c>
      <c r="L84" s="77">
        <v>9</v>
      </c>
      <c r="M84" s="77">
        <v>0</v>
      </c>
      <c r="N84" s="77">
        <v>0</v>
      </c>
      <c r="O84" s="77">
        <v>0</v>
      </c>
      <c r="P84" s="77">
        <v>0</v>
      </c>
      <c r="Q84" s="77">
        <v>0</v>
      </c>
      <c r="R84" s="77">
        <v>3</v>
      </c>
      <c r="S84" s="77">
        <v>0</v>
      </c>
      <c r="T84" s="77">
        <v>4</v>
      </c>
      <c r="U84" s="88">
        <f t="shared" si="2"/>
        <v>2987</v>
      </c>
    </row>
    <row r="85" spans="1:21" x14ac:dyDescent="0.25">
      <c r="A85" s="87" t="s">
        <v>81</v>
      </c>
      <c r="B85" s="77">
        <v>55</v>
      </c>
      <c r="C85" s="77">
        <v>6273</v>
      </c>
      <c r="D85" s="77">
        <v>588</v>
      </c>
      <c r="E85" s="77">
        <v>0</v>
      </c>
      <c r="F85" s="77">
        <v>0</v>
      </c>
      <c r="G85" s="77">
        <v>0</v>
      </c>
      <c r="H85" s="77">
        <v>0</v>
      </c>
      <c r="I85" s="77">
        <v>0</v>
      </c>
      <c r="J85" s="77">
        <v>0</v>
      </c>
      <c r="K85" s="77">
        <v>0</v>
      </c>
      <c r="L85" s="77">
        <v>33</v>
      </c>
      <c r="M85" s="77">
        <v>0</v>
      </c>
      <c r="N85" s="77">
        <v>0</v>
      </c>
      <c r="O85" s="77">
        <v>0</v>
      </c>
      <c r="P85" s="77">
        <v>0</v>
      </c>
      <c r="Q85" s="77">
        <v>0</v>
      </c>
      <c r="R85" s="77">
        <v>0</v>
      </c>
      <c r="S85" s="77">
        <v>0</v>
      </c>
      <c r="T85" s="77">
        <v>6</v>
      </c>
      <c r="U85" s="88">
        <f t="shared" si="2"/>
        <v>6900</v>
      </c>
    </row>
    <row r="86" spans="1:21" x14ac:dyDescent="0.25">
      <c r="A86" s="87" t="s">
        <v>368</v>
      </c>
      <c r="B86" s="77">
        <v>148</v>
      </c>
      <c r="C86" s="77">
        <v>11312</v>
      </c>
      <c r="D86" s="77">
        <v>0</v>
      </c>
      <c r="E86" s="77">
        <v>0</v>
      </c>
      <c r="F86" s="77">
        <v>0</v>
      </c>
      <c r="G86" s="77">
        <v>0</v>
      </c>
      <c r="H86" s="77">
        <v>2413</v>
      </c>
      <c r="I86" s="77">
        <v>0</v>
      </c>
      <c r="J86" s="77">
        <v>23</v>
      </c>
      <c r="K86" s="77">
        <v>0</v>
      </c>
      <c r="L86" s="77">
        <v>24</v>
      </c>
      <c r="M86" s="77">
        <v>0</v>
      </c>
      <c r="N86" s="77">
        <v>0</v>
      </c>
      <c r="O86" s="77">
        <v>0</v>
      </c>
      <c r="P86" s="77">
        <v>0</v>
      </c>
      <c r="Q86" s="77">
        <v>0</v>
      </c>
      <c r="R86" s="77">
        <v>175</v>
      </c>
      <c r="S86" s="77">
        <v>0</v>
      </c>
      <c r="T86" s="77">
        <v>80</v>
      </c>
      <c r="U86" s="88">
        <f t="shared" si="2"/>
        <v>14027</v>
      </c>
    </row>
    <row r="87" spans="1:21" x14ac:dyDescent="0.25">
      <c r="A87" s="87" t="s">
        <v>369</v>
      </c>
      <c r="B87" s="77">
        <v>197</v>
      </c>
      <c r="C87" s="77">
        <v>8325</v>
      </c>
      <c r="D87" s="77">
        <v>0</v>
      </c>
      <c r="E87" s="77">
        <v>0</v>
      </c>
      <c r="F87" s="77">
        <v>0</v>
      </c>
      <c r="G87" s="77">
        <v>0</v>
      </c>
      <c r="H87" s="77">
        <v>2525</v>
      </c>
      <c r="I87" s="77">
        <v>0</v>
      </c>
      <c r="J87" s="77">
        <v>0</v>
      </c>
      <c r="K87" s="77">
        <v>0</v>
      </c>
      <c r="L87" s="77">
        <v>51</v>
      </c>
      <c r="M87" s="77">
        <v>0</v>
      </c>
      <c r="N87" s="77">
        <v>0</v>
      </c>
      <c r="O87" s="77">
        <v>0</v>
      </c>
      <c r="P87" s="77">
        <v>0</v>
      </c>
      <c r="Q87" s="77">
        <v>0</v>
      </c>
      <c r="R87" s="77">
        <v>15</v>
      </c>
      <c r="S87" s="77">
        <v>0</v>
      </c>
      <c r="T87" s="77">
        <v>30</v>
      </c>
      <c r="U87" s="88">
        <f t="shared" si="2"/>
        <v>10946</v>
      </c>
    </row>
    <row r="88" spans="1:21" x14ac:dyDescent="0.25">
      <c r="A88" s="87" t="s">
        <v>370</v>
      </c>
      <c r="B88" s="77">
        <v>206</v>
      </c>
      <c r="C88" s="77">
        <v>2414</v>
      </c>
      <c r="D88" s="77">
        <v>14</v>
      </c>
      <c r="E88" s="77">
        <v>0</v>
      </c>
      <c r="F88" s="77">
        <v>0</v>
      </c>
      <c r="G88" s="77">
        <v>0</v>
      </c>
      <c r="H88" s="77">
        <v>657</v>
      </c>
      <c r="I88" s="77">
        <v>0</v>
      </c>
      <c r="J88" s="77">
        <v>0</v>
      </c>
      <c r="K88" s="77">
        <v>0</v>
      </c>
      <c r="L88" s="77">
        <v>16</v>
      </c>
      <c r="M88" s="77">
        <v>0</v>
      </c>
      <c r="N88" s="77">
        <v>0</v>
      </c>
      <c r="O88" s="77">
        <v>0</v>
      </c>
      <c r="P88" s="77">
        <v>0</v>
      </c>
      <c r="Q88" s="77">
        <v>0</v>
      </c>
      <c r="R88" s="77">
        <v>0</v>
      </c>
      <c r="S88" s="77">
        <v>0</v>
      </c>
      <c r="T88" s="77">
        <v>2</v>
      </c>
      <c r="U88" s="88">
        <f t="shared" si="2"/>
        <v>3103</v>
      </c>
    </row>
    <row r="89" spans="1:21" x14ac:dyDescent="0.25">
      <c r="A89" s="87" t="s">
        <v>85</v>
      </c>
      <c r="B89" s="77">
        <v>313</v>
      </c>
      <c r="C89" s="77">
        <v>4559</v>
      </c>
      <c r="D89" s="77">
        <v>0</v>
      </c>
      <c r="E89" s="77">
        <v>0</v>
      </c>
      <c r="F89" s="77">
        <v>0</v>
      </c>
      <c r="G89" s="77">
        <v>0</v>
      </c>
      <c r="H89" s="77">
        <v>2248</v>
      </c>
      <c r="I89" s="77">
        <v>0</v>
      </c>
      <c r="J89" s="77">
        <v>0</v>
      </c>
      <c r="K89" s="77">
        <v>0</v>
      </c>
      <c r="L89" s="77">
        <v>61</v>
      </c>
      <c r="M89" s="77">
        <v>0</v>
      </c>
      <c r="N89" s="77">
        <v>0</v>
      </c>
      <c r="O89" s="77">
        <v>0</v>
      </c>
      <c r="P89" s="77">
        <v>0</v>
      </c>
      <c r="Q89" s="77">
        <v>0</v>
      </c>
      <c r="R89" s="77">
        <v>15</v>
      </c>
      <c r="S89" s="77">
        <v>0</v>
      </c>
      <c r="T89" s="77">
        <v>19</v>
      </c>
      <c r="U89" s="88">
        <f t="shared" si="2"/>
        <v>6902</v>
      </c>
    </row>
    <row r="90" spans="1:21" x14ac:dyDescent="0.25">
      <c r="A90" s="87" t="s">
        <v>86</v>
      </c>
      <c r="B90" s="77">
        <v>318</v>
      </c>
      <c r="C90" s="77">
        <v>10084</v>
      </c>
      <c r="D90" s="77">
        <v>1797</v>
      </c>
      <c r="E90" s="77">
        <v>0</v>
      </c>
      <c r="F90" s="77">
        <v>0</v>
      </c>
      <c r="G90" s="77">
        <v>0</v>
      </c>
      <c r="H90" s="77">
        <v>0</v>
      </c>
      <c r="I90" s="77">
        <v>0</v>
      </c>
      <c r="J90" s="77">
        <v>87</v>
      </c>
      <c r="K90" s="77">
        <v>2</v>
      </c>
      <c r="L90" s="77">
        <v>39</v>
      </c>
      <c r="M90" s="77">
        <v>0</v>
      </c>
      <c r="N90" s="77">
        <v>0</v>
      </c>
      <c r="O90" s="77">
        <v>0</v>
      </c>
      <c r="P90" s="77">
        <v>0</v>
      </c>
      <c r="Q90" s="77">
        <v>0</v>
      </c>
      <c r="R90" s="77">
        <v>95</v>
      </c>
      <c r="S90" s="77">
        <v>0</v>
      </c>
      <c r="T90" s="77">
        <v>51</v>
      </c>
      <c r="U90" s="88">
        <f t="shared" si="2"/>
        <v>12155</v>
      </c>
    </row>
    <row r="91" spans="1:21" x14ac:dyDescent="0.25">
      <c r="A91" s="87" t="s">
        <v>371</v>
      </c>
      <c r="B91" s="77">
        <v>321</v>
      </c>
      <c r="C91" s="77">
        <v>2651</v>
      </c>
      <c r="D91" s="77">
        <v>0</v>
      </c>
      <c r="E91" s="77">
        <v>0</v>
      </c>
      <c r="F91" s="77">
        <v>0</v>
      </c>
      <c r="G91" s="77">
        <v>0</v>
      </c>
      <c r="H91" s="77">
        <v>0</v>
      </c>
      <c r="I91" s="77">
        <v>0</v>
      </c>
      <c r="J91" s="77">
        <v>0</v>
      </c>
      <c r="K91" s="77">
        <v>0</v>
      </c>
      <c r="L91" s="77">
        <v>34</v>
      </c>
      <c r="M91" s="77">
        <v>0</v>
      </c>
      <c r="N91" s="77">
        <v>0</v>
      </c>
      <c r="O91" s="77">
        <v>0</v>
      </c>
      <c r="P91" s="77">
        <v>0</v>
      </c>
      <c r="Q91" s="77">
        <v>0</v>
      </c>
      <c r="R91" s="77">
        <v>4</v>
      </c>
      <c r="S91" s="77">
        <v>0</v>
      </c>
      <c r="T91" s="77">
        <v>14</v>
      </c>
      <c r="U91" s="88">
        <f t="shared" si="2"/>
        <v>2703</v>
      </c>
    </row>
    <row r="92" spans="1:21" x14ac:dyDescent="0.25">
      <c r="A92" s="87" t="s">
        <v>88</v>
      </c>
      <c r="B92" s="77">
        <v>376</v>
      </c>
      <c r="C92" s="77">
        <v>3633</v>
      </c>
      <c r="D92" s="77">
        <v>2327</v>
      </c>
      <c r="E92" s="77">
        <v>0</v>
      </c>
      <c r="F92" s="77">
        <v>0</v>
      </c>
      <c r="G92" s="77">
        <v>0</v>
      </c>
      <c r="H92" s="77">
        <v>4151</v>
      </c>
      <c r="I92" s="77">
        <v>199</v>
      </c>
      <c r="J92" s="77">
        <v>224</v>
      </c>
      <c r="K92" s="77">
        <v>0</v>
      </c>
      <c r="L92" s="77">
        <v>32</v>
      </c>
      <c r="M92" s="77">
        <v>0</v>
      </c>
      <c r="N92" s="77">
        <v>0</v>
      </c>
      <c r="O92" s="77">
        <v>0</v>
      </c>
      <c r="P92" s="77">
        <v>0</v>
      </c>
      <c r="Q92" s="77">
        <v>0</v>
      </c>
      <c r="R92" s="77">
        <v>198</v>
      </c>
      <c r="S92" s="77">
        <v>0</v>
      </c>
      <c r="T92" s="77">
        <v>51</v>
      </c>
      <c r="U92" s="88">
        <f t="shared" si="2"/>
        <v>10815</v>
      </c>
    </row>
    <row r="93" spans="1:21" x14ac:dyDescent="0.25">
      <c r="A93" s="87" t="s">
        <v>372</v>
      </c>
      <c r="B93" s="77">
        <v>400</v>
      </c>
      <c r="C93" s="77">
        <v>5685</v>
      </c>
      <c r="D93" s="77">
        <v>3119</v>
      </c>
      <c r="E93" s="77">
        <v>0</v>
      </c>
      <c r="F93" s="77">
        <v>0</v>
      </c>
      <c r="G93" s="77">
        <v>0</v>
      </c>
      <c r="H93" s="77">
        <v>0</v>
      </c>
      <c r="I93" s="77">
        <v>0</v>
      </c>
      <c r="J93" s="77">
        <v>6</v>
      </c>
      <c r="K93" s="77">
        <v>0</v>
      </c>
      <c r="L93" s="77">
        <v>29</v>
      </c>
      <c r="M93" s="77">
        <v>0</v>
      </c>
      <c r="N93" s="77">
        <v>0</v>
      </c>
      <c r="O93" s="77">
        <v>0</v>
      </c>
      <c r="P93" s="77">
        <v>0</v>
      </c>
      <c r="Q93" s="77">
        <v>0</v>
      </c>
      <c r="R93" s="77">
        <v>85</v>
      </c>
      <c r="S93" s="77">
        <v>0</v>
      </c>
      <c r="T93" s="77">
        <v>9</v>
      </c>
      <c r="U93" s="88">
        <f t="shared" si="2"/>
        <v>8933</v>
      </c>
    </row>
    <row r="94" spans="1:21" x14ac:dyDescent="0.25">
      <c r="A94" s="87" t="s">
        <v>90</v>
      </c>
      <c r="B94" s="77">
        <v>440</v>
      </c>
      <c r="C94" s="77">
        <v>0</v>
      </c>
      <c r="D94" s="77">
        <v>15996</v>
      </c>
      <c r="E94" s="77">
        <v>0</v>
      </c>
      <c r="F94" s="77">
        <v>0</v>
      </c>
      <c r="G94" s="77">
        <v>0</v>
      </c>
      <c r="H94" s="77">
        <v>0</v>
      </c>
      <c r="I94" s="77">
        <v>0</v>
      </c>
      <c r="J94" s="77">
        <v>63</v>
      </c>
      <c r="K94" s="77">
        <v>8</v>
      </c>
      <c r="L94" s="77">
        <v>44</v>
      </c>
      <c r="M94" s="77">
        <v>0</v>
      </c>
      <c r="N94" s="77">
        <v>0</v>
      </c>
      <c r="O94" s="77">
        <v>0</v>
      </c>
      <c r="P94" s="77">
        <v>0</v>
      </c>
      <c r="Q94" s="77">
        <v>0</v>
      </c>
      <c r="R94" s="77">
        <v>100</v>
      </c>
      <c r="S94" s="77">
        <v>0</v>
      </c>
      <c r="T94" s="77">
        <v>36</v>
      </c>
      <c r="U94" s="88">
        <f t="shared" si="2"/>
        <v>16247</v>
      </c>
    </row>
    <row r="95" spans="1:21" x14ac:dyDescent="0.25">
      <c r="A95" s="87" t="s">
        <v>91</v>
      </c>
      <c r="B95" s="77">
        <v>483</v>
      </c>
      <c r="C95" s="77">
        <v>8547</v>
      </c>
      <c r="D95" s="77">
        <v>0</v>
      </c>
      <c r="E95" s="77">
        <v>0</v>
      </c>
      <c r="F95" s="77">
        <v>0</v>
      </c>
      <c r="G95" s="77">
        <v>0</v>
      </c>
      <c r="H95" s="77">
        <v>412</v>
      </c>
      <c r="I95" s="77">
        <v>0</v>
      </c>
      <c r="J95" s="77">
        <v>0</v>
      </c>
      <c r="K95" s="77">
        <v>0</v>
      </c>
      <c r="L95" s="77">
        <v>29</v>
      </c>
      <c r="M95" s="77">
        <v>0</v>
      </c>
      <c r="N95" s="77">
        <v>0</v>
      </c>
      <c r="O95" s="77">
        <v>0</v>
      </c>
      <c r="P95" s="77">
        <v>0</v>
      </c>
      <c r="Q95" s="77">
        <v>0</v>
      </c>
      <c r="R95" s="77">
        <v>0</v>
      </c>
      <c r="S95" s="77">
        <v>0</v>
      </c>
      <c r="T95" s="77">
        <v>26</v>
      </c>
      <c r="U95" s="88">
        <f t="shared" si="2"/>
        <v>9014</v>
      </c>
    </row>
    <row r="96" spans="1:21" x14ac:dyDescent="0.25">
      <c r="A96" s="87" t="s">
        <v>373</v>
      </c>
      <c r="B96" s="77">
        <v>541</v>
      </c>
      <c r="C96" s="77">
        <v>7448</v>
      </c>
      <c r="D96" s="77">
        <v>0</v>
      </c>
      <c r="E96" s="77">
        <v>0</v>
      </c>
      <c r="F96" s="77">
        <v>0</v>
      </c>
      <c r="G96" s="77">
        <v>0</v>
      </c>
      <c r="H96" s="77">
        <v>3800</v>
      </c>
      <c r="I96" s="77">
        <v>0</v>
      </c>
      <c r="J96" s="77">
        <v>0</v>
      </c>
      <c r="K96" s="77">
        <v>1</v>
      </c>
      <c r="L96" s="77">
        <v>44</v>
      </c>
      <c r="M96" s="77">
        <v>0</v>
      </c>
      <c r="N96" s="77">
        <v>0</v>
      </c>
      <c r="O96" s="77">
        <v>0</v>
      </c>
      <c r="P96" s="77">
        <v>0</v>
      </c>
      <c r="Q96" s="77">
        <v>0</v>
      </c>
      <c r="R96" s="77">
        <v>13</v>
      </c>
      <c r="S96" s="77">
        <v>0</v>
      </c>
      <c r="T96" s="77">
        <v>22</v>
      </c>
      <c r="U96" s="88">
        <f t="shared" si="2"/>
        <v>11328</v>
      </c>
    </row>
    <row r="97" spans="1:21" x14ac:dyDescent="0.25">
      <c r="A97" s="87" t="s">
        <v>374</v>
      </c>
      <c r="B97" s="77">
        <v>607</v>
      </c>
      <c r="C97" s="77">
        <v>3672</v>
      </c>
      <c r="D97" s="77">
        <v>0</v>
      </c>
      <c r="E97" s="77">
        <v>0</v>
      </c>
      <c r="F97" s="77">
        <v>0</v>
      </c>
      <c r="G97" s="77">
        <v>0</v>
      </c>
      <c r="H97" s="77">
        <v>348</v>
      </c>
      <c r="I97" s="77">
        <v>0</v>
      </c>
      <c r="J97" s="77">
        <v>3</v>
      </c>
      <c r="K97" s="77">
        <v>0</v>
      </c>
      <c r="L97" s="77">
        <v>26</v>
      </c>
      <c r="M97" s="77">
        <v>0</v>
      </c>
      <c r="N97" s="77">
        <v>0</v>
      </c>
      <c r="O97" s="77">
        <v>0</v>
      </c>
      <c r="P97" s="77">
        <v>0</v>
      </c>
      <c r="Q97" s="77">
        <v>0</v>
      </c>
      <c r="R97" s="77">
        <v>21</v>
      </c>
      <c r="S97" s="77">
        <v>0</v>
      </c>
      <c r="T97" s="77">
        <v>30</v>
      </c>
      <c r="U97" s="88">
        <f t="shared" si="2"/>
        <v>4100</v>
      </c>
    </row>
    <row r="98" spans="1:21" x14ac:dyDescent="0.25">
      <c r="A98" s="87" t="s">
        <v>94</v>
      </c>
      <c r="B98" s="77">
        <v>615</v>
      </c>
      <c r="C98" s="77">
        <v>16044</v>
      </c>
      <c r="D98" s="77">
        <v>1</v>
      </c>
      <c r="E98" s="77">
        <v>0</v>
      </c>
      <c r="F98" s="77">
        <v>0</v>
      </c>
      <c r="G98" s="77">
        <v>0</v>
      </c>
      <c r="H98" s="77">
        <v>2041</v>
      </c>
      <c r="I98" s="77">
        <v>0</v>
      </c>
      <c r="J98" s="77">
        <v>391</v>
      </c>
      <c r="K98" s="77">
        <v>34</v>
      </c>
      <c r="L98" s="77">
        <v>212</v>
      </c>
      <c r="M98" s="77">
        <v>1</v>
      </c>
      <c r="N98" s="77">
        <v>0</v>
      </c>
      <c r="O98" s="77">
        <v>0</v>
      </c>
      <c r="P98" s="77">
        <v>1</v>
      </c>
      <c r="Q98" s="77">
        <v>0</v>
      </c>
      <c r="R98" s="77">
        <v>143</v>
      </c>
      <c r="S98" s="77">
        <v>0</v>
      </c>
      <c r="T98" s="77">
        <v>154</v>
      </c>
      <c r="U98" s="88">
        <f t="shared" si="2"/>
        <v>19022</v>
      </c>
    </row>
    <row r="99" spans="1:21" x14ac:dyDescent="0.25">
      <c r="A99" s="87" t="s">
        <v>95</v>
      </c>
      <c r="B99" s="77">
        <v>649</v>
      </c>
      <c r="C99" s="77">
        <v>6262</v>
      </c>
      <c r="D99" s="77">
        <v>0</v>
      </c>
      <c r="E99" s="77">
        <v>0</v>
      </c>
      <c r="F99" s="77">
        <v>0</v>
      </c>
      <c r="G99" s="77">
        <v>0</v>
      </c>
      <c r="H99" s="77">
        <v>3598</v>
      </c>
      <c r="I99" s="77">
        <v>0</v>
      </c>
      <c r="J99" s="77">
        <v>0</v>
      </c>
      <c r="K99" s="77">
        <v>0</v>
      </c>
      <c r="L99" s="77">
        <v>46</v>
      </c>
      <c r="M99" s="77">
        <v>0</v>
      </c>
      <c r="N99" s="77">
        <v>0</v>
      </c>
      <c r="O99" s="77">
        <v>0</v>
      </c>
      <c r="P99" s="77">
        <v>0</v>
      </c>
      <c r="Q99" s="77">
        <v>0</v>
      </c>
      <c r="R99" s="77">
        <v>32</v>
      </c>
      <c r="S99" s="77">
        <v>0</v>
      </c>
      <c r="T99" s="77">
        <v>15</v>
      </c>
      <c r="U99" s="88">
        <f t="shared" si="2"/>
        <v>9953</v>
      </c>
    </row>
    <row r="100" spans="1:21" x14ac:dyDescent="0.25">
      <c r="A100" s="87" t="s">
        <v>96</v>
      </c>
      <c r="B100" s="77">
        <v>652</v>
      </c>
      <c r="C100" s="77">
        <v>4974</v>
      </c>
      <c r="D100" s="77">
        <v>45</v>
      </c>
      <c r="E100" s="77">
        <v>0</v>
      </c>
      <c r="F100" s="77">
        <v>0</v>
      </c>
      <c r="G100" s="77">
        <v>0</v>
      </c>
      <c r="H100" s="77">
        <v>0</v>
      </c>
      <c r="I100" s="77">
        <v>0</v>
      </c>
      <c r="J100" s="77">
        <v>0</v>
      </c>
      <c r="K100" s="77">
        <v>0</v>
      </c>
      <c r="L100" s="77">
        <v>31</v>
      </c>
      <c r="M100" s="77">
        <v>0</v>
      </c>
      <c r="N100" s="77">
        <v>0</v>
      </c>
      <c r="O100" s="77">
        <v>0</v>
      </c>
      <c r="P100" s="77">
        <v>0</v>
      </c>
      <c r="Q100" s="77">
        <v>0</v>
      </c>
      <c r="R100" s="77">
        <v>1</v>
      </c>
      <c r="S100" s="77">
        <v>0</v>
      </c>
      <c r="T100" s="77">
        <v>8</v>
      </c>
      <c r="U100" s="88">
        <f t="shared" si="2"/>
        <v>5059</v>
      </c>
    </row>
    <row r="101" spans="1:21" x14ac:dyDescent="0.25">
      <c r="A101" s="87" t="s">
        <v>97</v>
      </c>
      <c r="B101" s="77">
        <v>660</v>
      </c>
      <c r="C101" s="77">
        <v>9504</v>
      </c>
      <c r="D101" s="77">
        <v>157</v>
      </c>
      <c r="E101" s="77">
        <v>0</v>
      </c>
      <c r="F101" s="77">
        <v>0</v>
      </c>
      <c r="G101" s="77">
        <v>0</v>
      </c>
      <c r="H101" s="77">
        <v>0</v>
      </c>
      <c r="I101" s="77">
        <v>0</v>
      </c>
      <c r="J101" s="77">
        <v>0</v>
      </c>
      <c r="K101" s="77">
        <v>4</v>
      </c>
      <c r="L101" s="77">
        <v>97</v>
      </c>
      <c r="M101" s="77">
        <v>0</v>
      </c>
      <c r="N101" s="77">
        <v>0</v>
      </c>
      <c r="O101" s="77">
        <v>0</v>
      </c>
      <c r="P101" s="77">
        <v>0</v>
      </c>
      <c r="Q101" s="77">
        <v>0</v>
      </c>
      <c r="R101" s="77">
        <v>0</v>
      </c>
      <c r="S101" s="77">
        <v>0</v>
      </c>
      <c r="T101" s="77">
        <v>46</v>
      </c>
      <c r="U101" s="88">
        <f t="shared" si="2"/>
        <v>9808</v>
      </c>
    </row>
    <row r="102" spans="1:21" x14ac:dyDescent="0.25">
      <c r="A102" s="87" t="s">
        <v>98</v>
      </c>
      <c r="B102" s="77">
        <v>667</v>
      </c>
      <c r="C102" s="77">
        <v>8681</v>
      </c>
      <c r="D102" s="77">
        <v>0</v>
      </c>
      <c r="E102" s="77">
        <v>0</v>
      </c>
      <c r="F102" s="77">
        <v>0</v>
      </c>
      <c r="G102" s="77">
        <v>0</v>
      </c>
      <c r="H102" s="77">
        <v>670</v>
      </c>
      <c r="I102" s="77">
        <v>0</v>
      </c>
      <c r="J102" s="77">
        <v>0</v>
      </c>
      <c r="K102" s="77">
        <v>0</v>
      </c>
      <c r="L102" s="77">
        <v>51</v>
      </c>
      <c r="M102" s="77">
        <v>0</v>
      </c>
      <c r="N102" s="77">
        <v>0</v>
      </c>
      <c r="O102" s="77">
        <v>0</v>
      </c>
      <c r="P102" s="77">
        <v>0</v>
      </c>
      <c r="Q102" s="77">
        <v>0</v>
      </c>
      <c r="R102" s="77">
        <v>75</v>
      </c>
      <c r="S102" s="77">
        <v>0</v>
      </c>
      <c r="T102" s="77">
        <v>24</v>
      </c>
      <c r="U102" s="88">
        <f t="shared" si="2"/>
        <v>9501</v>
      </c>
    </row>
    <row r="103" spans="1:21" x14ac:dyDescent="0.25">
      <c r="A103" s="87" t="s">
        <v>99</v>
      </c>
      <c r="B103" s="77">
        <v>674</v>
      </c>
      <c r="C103" s="77">
        <v>12850</v>
      </c>
      <c r="D103" s="77">
        <v>593</v>
      </c>
      <c r="E103" s="77">
        <v>0</v>
      </c>
      <c r="F103" s="77">
        <v>0</v>
      </c>
      <c r="G103" s="77">
        <v>0</v>
      </c>
      <c r="H103" s="77">
        <v>0</v>
      </c>
      <c r="I103" s="77">
        <v>0</v>
      </c>
      <c r="J103" s="77">
        <v>0</v>
      </c>
      <c r="K103" s="77">
        <v>0</v>
      </c>
      <c r="L103" s="77">
        <v>53</v>
      </c>
      <c r="M103" s="77">
        <v>0</v>
      </c>
      <c r="N103" s="77">
        <v>0</v>
      </c>
      <c r="O103" s="77">
        <v>0</v>
      </c>
      <c r="P103" s="77">
        <v>0</v>
      </c>
      <c r="Q103" s="77">
        <v>0</v>
      </c>
      <c r="R103" s="77">
        <v>0</v>
      </c>
      <c r="S103" s="77">
        <v>0</v>
      </c>
      <c r="T103" s="77">
        <v>18</v>
      </c>
      <c r="U103" s="88">
        <f t="shared" si="2"/>
        <v>13514</v>
      </c>
    </row>
    <row r="104" spans="1:21" x14ac:dyDescent="0.25">
      <c r="A104" s="87" t="s">
        <v>100</v>
      </c>
      <c r="B104" s="77">
        <v>697</v>
      </c>
      <c r="C104" s="77">
        <v>12593</v>
      </c>
      <c r="D104" s="77">
        <v>2439</v>
      </c>
      <c r="E104" s="77">
        <v>0</v>
      </c>
      <c r="F104" s="77">
        <v>0</v>
      </c>
      <c r="G104" s="77">
        <v>0</v>
      </c>
      <c r="H104" s="77">
        <v>0</v>
      </c>
      <c r="I104" s="77">
        <v>0</v>
      </c>
      <c r="J104" s="77">
        <v>6</v>
      </c>
      <c r="K104" s="77">
        <v>0</v>
      </c>
      <c r="L104" s="77">
        <v>33</v>
      </c>
      <c r="M104" s="77">
        <v>0</v>
      </c>
      <c r="N104" s="77">
        <v>0</v>
      </c>
      <c r="O104" s="77">
        <v>0</v>
      </c>
      <c r="P104" s="77">
        <v>0</v>
      </c>
      <c r="Q104" s="77">
        <v>0</v>
      </c>
      <c r="R104" s="77">
        <v>93</v>
      </c>
      <c r="S104" s="77">
        <v>0</v>
      </c>
      <c r="T104" s="77">
        <v>41</v>
      </c>
      <c r="U104" s="88">
        <f t="shared" si="2"/>
        <v>15205</v>
      </c>
    </row>
    <row r="105" spans="1:21" x14ac:dyDescent="0.25">
      <c r="A105" s="87" t="s">
        <v>375</v>
      </c>
      <c r="B105" s="77">
        <v>756</v>
      </c>
      <c r="C105" s="77">
        <v>21913</v>
      </c>
      <c r="D105" s="77">
        <v>2345</v>
      </c>
      <c r="E105" s="77">
        <v>0</v>
      </c>
      <c r="F105" s="77">
        <v>0</v>
      </c>
      <c r="G105" s="77">
        <v>0</v>
      </c>
      <c r="H105" s="77">
        <v>673</v>
      </c>
      <c r="I105" s="77">
        <v>199</v>
      </c>
      <c r="J105" s="77">
        <v>0</v>
      </c>
      <c r="K105" s="77">
        <v>0</v>
      </c>
      <c r="L105" s="77">
        <v>66</v>
      </c>
      <c r="M105" s="77">
        <v>0</v>
      </c>
      <c r="N105" s="77">
        <v>0</v>
      </c>
      <c r="O105" s="77">
        <v>0</v>
      </c>
      <c r="P105" s="77">
        <v>1</v>
      </c>
      <c r="Q105" s="77">
        <v>0</v>
      </c>
      <c r="R105" s="77">
        <v>93</v>
      </c>
      <c r="S105" s="77">
        <v>0</v>
      </c>
      <c r="T105" s="77">
        <v>19</v>
      </c>
      <c r="U105" s="88">
        <f t="shared" si="2"/>
        <v>25309</v>
      </c>
    </row>
    <row r="106" spans="1:21" x14ac:dyDescent="0.25">
      <c r="A106" s="89" t="s">
        <v>377</v>
      </c>
      <c r="B106" s="86"/>
      <c r="C106" s="86">
        <v>141692</v>
      </c>
      <c r="D106" s="86">
        <v>21608</v>
      </c>
      <c r="E106" s="86">
        <v>1768</v>
      </c>
      <c r="F106" s="86">
        <v>0</v>
      </c>
      <c r="G106" s="86">
        <v>42277</v>
      </c>
      <c r="H106" s="86">
        <v>18799</v>
      </c>
      <c r="I106" s="86">
        <v>1121</v>
      </c>
      <c r="J106" s="86">
        <v>0</v>
      </c>
      <c r="K106" s="86">
        <v>40</v>
      </c>
      <c r="L106" s="86">
        <v>1168</v>
      </c>
      <c r="M106" s="86">
        <v>0</v>
      </c>
      <c r="N106" s="86">
        <v>0</v>
      </c>
      <c r="O106" s="86">
        <v>0</v>
      </c>
      <c r="P106" s="86">
        <v>90</v>
      </c>
      <c r="Q106" s="86">
        <v>0</v>
      </c>
      <c r="R106" s="86">
        <v>621</v>
      </c>
      <c r="S106" s="86">
        <v>0</v>
      </c>
      <c r="T106" s="86">
        <v>500</v>
      </c>
      <c r="U106" s="86">
        <f t="shared" si="2"/>
        <v>229684</v>
      </c>
    </row>
    <row r="107" spans="1:21" x14ac:dyDescent="0.25">
      <c r="A107" s="87" t="s">
        <v>376</v>
      </c>
      <c r="B107" s="77">
        <v>30</v>
      </c>
      <c r="C107" s="77">
        <v>3759</v>
      </c>
      <c r="D107" s="77">
        <v>0</v>
      </c>
      <c r="E107" s="77">
        <v>0</v>
      </c>
      <c r="F107" s="77">
        <v>0</v>
      </c>
      <c r="G107" s="77">
        <v>6697</v>
      </c>
      <c r="H107" s="77">
        <v>0</v>
      </c>
      <c r="I107" s="77">
        <v>0</v>
      </c>
      <c r="J107" s="77">
        <v>0</v>
      </c>
      <c r="K107" s="77">
        <v>40</v>
      </c>
      <c r="L107" s="77">
        <v>71</v>
      </c>
      <c r="M107" s="77">
        <v>0</v>
      </c>
      <c r="N107" s="77">
        <v>0</v>
      </c>
      <c r="O107" s="77">
        <v>0</v>
      </c>
      <c r="P107" s="77">
        <v>2</v>
      </c>
      <c r="Q107" s="77">
        <v>0</v>
      </c>
      <c r="R107" s="77">
        <v>141</v>
      </c>
      <c r="S107" s="77">
        <v>0</v>
      </c>
      <c r="T107" s="77">
        <v>47</v>
      </c>
      <c r="U107" s="88">
        <f t="shared" si="2"/>
        <v>10757</v>
      </c>
    </row>
    <row r="108" spans="1:21" x14ac:dyDescent="0.25">
      <c r="A108" s="87" t="s">
        <v>104</v>
      </c>
      <c r="B108" s="77">
        <v>34</v>
      </c>
      <c r="C108" s="77">
        <v>21457</v>
      </c>
      <c r="D108" s="77">
        <v>5348</v>
      </c>
      <c r="E108" s="77">
        <v>0</v>
      </c>
      <c r="F108" s="77">
        <v>0</v>
      </c>
      <c r="G108" s="77">
        <v>0</v>
      </c>
      <c r="H108" s="77">
        <v>2522</v>
      </c>
      <c r="I108" s="77">
        <v>508</v>
      </c>
      <c r="J108" s="77">
        <v>0</v>
      </c>
      <c r="K108" s="77">
        <v>0</v>
      </c>
      <c r="L108" s="77">
        <v>115</v>
      </c>
      <c r="M108" s="77">
        <v>0</v>
      </c>
      <c r="N108" s="77">
        <v>0</v>
      </c>
      <c r="O108" s="77">
        <v>0</v>
      </c>
      <c r="P108" s="77">
        <v>14</v>
      </c>
      <c r="Q108" s="77">
        <v>0</v>
      </c>
      <c r="R108" s="77">
        <v>72</v>
      </c>
      <c r="S108" s="77">
        <v>0</v>
      </c>
      <c r="T108" s="77">
        <v>32</v>
      </c>
      <c r="U108" s="88">
        <f t="shared" si="2"/>
        <v>30068</v>
      </c>
    </row>
    <row r="109" spans="1:21" x14ac:dyDescent="0.25">
      <c r="A109" s="87" t="s">
        <v>378</v>
      </c>
      <c r="B109" s="77">
        <v>36</v>
      </c>
      <c r="C109" s="77">
        <v>0</v>
      </c>
      <c r="D109" s="77">
        <v>11</v>
      </c>
      <c r="E109" s="77">
        <v>0</v>
      </c>
      <c r="F109" s="77">
        <v>0</v>
      </c>
      <c r="G109" s="77">
        <v>0</v>
      </c>
      <c r="H109" s="77">
        <v>3230</v>
      </c>
      <c r="I109" s="77">
        <v>0</v>
      </c>
      <c r="J109" s="77">
        <v>0</v>
      </c>
      <c r="K109" s="77">
        <v>0</v>
      </c>
      <c r="L109" s="77">
        <v>15</v>
      </c>
      <c r="M109" s="77">
        <v>0</v>
      </c>
      <c r="N109" s="77">
        <v>0</v>
      </c>
      <c r="O109" s="77">
        <v>0</v>
      </c>
      <c r="P109" s="77">
        <v>0</v>
      </c>
      <c r="Q109" s="77">
        <v>0</v>
      </c>
      <c r="R109" s="77">
        <v>43</v>
      </c>
      <c r="S109" s="77">
        <v>0</v>
      </c>
      <c r="T109" s="77">
        <v>19</v>
      </c>
      <c r="U109" s="88">
        <f t="shared" si="2"/>
        <v>3318</v>
      </c>
    </row>
    <row r="110" spans="1:21" x14ac:dyDescent="0.25">
      <c r="A110" s="87" t="s">
        <v>106</v>
      </c>
      <c r="B110" s="77">
        <v>91</v>
      </c>
      <c r="C110" s="77">
        <v>3990</v>
      </c>
      <c r="D110" s="77">
        <v>0</v>
      </c>
      <c r="E110" s="77">
        <v>0</v>
      </c>
      <c r="F110" s="77">
        <v>0</v>
      </c>
      <c r="G110" s="77">
        <v>0</v>
      </c>
      <c r="H110" s="77">
        <v>3181</v>
      </c>
      <c r="I110" s="77">
        <v>0</v>
      </c>
      <c r="J110" s="77">
        <v>0</v>
      </c>
      <c r="K110" s="77">
        <v>0</v>
      </c>
      <c r="L110" s="77">
        <v>29</v>
      </c>
      <c r="M110" s="77">
        <v>0</v>
      </c>
      <c r="N110" s="77">
        <v>0</v>
      </c>
      <c r="O110" s="77">
        <v>0</v>
      </c>
      <c r="P110" s="77">
        <v>1</v>
      </c>
      <c r="Q110" s="77">
        <v>0</v>
      </c>
      <c r="R110" s="77">
        <v>2</v>
      </c>
      <c r="S110" s="77">
        <v>0</v>
      </c>
      <c r="T110" s="77">
        <v>1</v>
      </c>
      <c r="U110" s="88">
        <f t="shared" si="2"/>
        <v>7204</v>
      </c>
    </row>
    <row r="111" spans="1:21" x14ac:dyDescent="0.25">
      <c r="A111" s="87" t="s">
        <v>107</v>
      </c>
      <c r="B111" s="77">
        <v>93</v>
      </c>
      <c r="C111" s="77">
        <v>13971</v>
      </c>
      <c r="D111" s="77">
        <v>353</v>
      </c>
      <c r="E111" s="77">
        <v>0</v>
      </c>
      <c r="F111" s="77">
        <v>0</v>
      </c>
      <c r="G111" s="77">
        <v>0</v>
      </c>
      <c r="H111" s="77">
        <v>0</v>
      </c>
      <c r="I111" s="77">
        <v>0</v>
      </c>
      <c r="J111" s="77">
        <v>0</v>
      </c>
      <c r="K111" s="77">
        <v>0</v>
      </c>
      <c r="L111" s="77">
        <v>70</v>
      </c>
      <c r="M111" s="77">
        <v>0</v>
      </c>
      <c r="N111" s="77">
        <v>0</v>
      </c>
      <c r="O111" s="77">
        <v>0</v>
      </c>
      <c r="P111" s="77">
        <v>2</v>
      </c>
      <c r="Q111" s="77">
        <v>0</v>
      </c>
      <c r="R111" s="77">
        <v>0</v>
      </c>
      <c r="S111" s="77">
        <v>0</v>
      </c>
      <c r="T111" s="77">
        <v>29</v>
      </c>
      <c r="U111" s="88">
        <f t="shared" si="2"/>
        <v>14425</v>
      </c>
    </row>
    <row r="112" spans="1:21" x14ac:dyDescent="0.25">
      <c r="A112" s="87" t="s">
        <v>379</v>
      </c>
      <c r="B112" s="77">
        <v>101</v>
      </c>
      <c r="C112" s="77">
        <v>8688</v>
      </c>
      <c r="D112" s="77">
        <v>1849</v>
      </c>
      <c r="E112" s="77">
        <v>0</v>
      </c>
      <c r="F112" s="77">
        <v>0</v>
      </c>
      <c r="G112" s="77">
        <v>9470</v>
      </c>
      <c r="H112" s="77">
        <v>0</v>
      </c>
      <c r="I112" s="77">
        <v>150</v>
      </c>
      <c r="J112" s="77">
        <v>0</v>
      </c>
      <c r="K112" s="77">
        <v>0</v>
      </c>
      <c r="L112" s="77">
        <v>96</v>
      </c>
      <c r="M112" s="77">
        <v>0</v>
      </c>
      <c r="N112" s="77">
        <v>0</v>
      </c>
      <c r="O112" s="77">
        <v>0</v>
      </c>
      <c r="P112" s="77">
        <v>4</v>
      </c>
      <c r="Q112" s="77">
        <v>0</v>
      </c>
      <c r="R112" s="77">
        <v>87</v>
      </c>
      <c r="S112" s="77">
        <v>0</v>
      </c>
      <c r="T112" s="77">
        <v>36</v>
      </c>
      <c r="U112" s="88">
        <f t="shared" si="2"/>
        <v>20380</v>
      </c>
    </row>
    <row r="113" spans="1:21" x14ac:dyDescent="0.25">
      <c r="A113" s="87" t="s">
        <v>109</v>
      </c>
      <c r="B113" s="77">
        <v>145</v>
      </c>
      <c r="C113" s="77">
        <v>3638</v>
      </c>
      <c r="D113" s="77">
        <v>0</v>
      </c>
      <c r="E113" s="77">
        <v>0</v>
      </c>
      <c r="F113" s="77">
        <v>0</v>
      </c>
      <c r="G113" s="77">
        <v>0</v>
      </c>
      <c r="H113" s="77">
        <v>0</v>
      </c>
      <c r="I113" s="77">
        <v>0</v>
      </c>
      <c r="J113" s="77">
        <v>0</v>
      </c>
      <c r="K113" s="77">
        <v>0</v>
      </c>
      <c r="L113" s="77">
        <v>7</v>
      </c>
      <c r="M113" s="77">
        <v>0</v>
      </c>
      <c r="N113" s="77">
        <v>0</v>
      </c>
      <c r="O113" s="77">
        <v>0</v>
      </c>
      <c r="P113" s="77">
        <v>0</v>
      </c>
      <c r="Q113" s="77">
        <v>0</v>
      </c>
      <c r="R113" s="77">
        <v>6</v>
      </c>
      <c r="S113" s="77">
        <v>0</v>
      </c>
      <c r="T113" s="77">
        <v>13</v>
      </c>
      <c r="U113" s="88">
        <f t="shared" si="2"/>
        <v>3664</v>
      </c>
    </row>
    <row r="114" spans="1:21" x14ac:dyDescent="0.25">
      <c r="A114" s="87" t="s">
        <v>110</v>
      </c>
      <c r="B114" s="77">
        <v>209</v>
      </c>
      <c r="C114" s="77">
        <v>12458</v>
      </c>
      <c r="D114" s="77">
        <v>3</v>
      </c>
      <c r="E114" s="77">
        <v>0</v>
      </c>
      <c r="F114" s="77">
        <v>0</v>
      </c>
      <c r="G114" s="77">
        <v>0</v>
      </c>
      <c r="H114" s="77">
        <v>1703</v>
      </c>
      <c r="I114" s="77">
        <v>0</v>
      </c>
      <c r="J114" s="77">
        <v>0</v>
      </c>
      <c r="K114" s="77">
        <v>0</v>
      </c>
      <c r="L114" s="77">
        <v>80</v>
      </c>
      <c r="M114" s="77">
        <v>0</v>
      </c>
      <c r="N114" s="77">
        <v>0</v>
      </c>
      <c r="O114" s="77">
        <v>0</v>
      </c>
      <c r="P114" s="77">
        <v>20</v>
      </c>
      <c r="Q114" s="77">
        <v>0</v>
      </c>
      <c r="R114" s="77">
        <v>0</v>
      </c>
      <c r="S114" s="77">
        <v>0</v>
      </c>
      <c r="T114" s="77">
        <v>20</v>
      </c>
      <c r="U114" s="88">
        <f t="shared" si="2"/>
        <v>14284</v>
      </c>
    </row>
    <row r="115" spans="1:21" x14ac:dyDescent="0.25">
      <c r="A115" s="87" t="s">
        <v>111</v>
      </c>
      <c r="B115" s="77">
        <v>282</v>
      </c>
      <c r="C115" s="77">
        <v>7286</v>
      </c>
      <c r="D115" s="77">
        <v>1261</v>
      </c>
      <c r="E115" s="77">
        <v>0</v>
      </c>
      <c r="F115" s="77">
        <v>0</v>
      </c>
      <c r="G115" s="77">
        <v>0</v>
      </c>
      <c r="H115" s="77">
        <v>0</v>
      </c>
      <c r="I115" s="77">
        <v>0</v>
      </c>
      <c r="J115" s="77">
        <v>0</v>
      </c>
      <c r="K115" s="77">
        <v>0</v>
      </c>
      <c r="L115" s="77">
        <v>93</v>
      </c>
      <c r="M115" s="77">
        <v>0</v>
      </c>
      <c r="N115" s="77">
        <v>0</v>
      </c>
      <c r="O115" s="77">
        <v>0</v>
      </c>
      <c r="P115" s="77">
        <v>13</v>
      </c>
      <c r="Q115" s="77">
        <v>0</v>
      </c>
      <c r="R115" s="77">
        <v>48</v>
      </c>
      <c r="S115" s="77">
        <v>0</v>
      </c>
      <c r="T115" s="77">
        <v>27</v>
      </c>
      <c r="U115" s="88">
        <f t="shared" si="2"/>
        <v>8728</v>
      </c>
    </row>
    <row r="116" spans="1:21" x14ac:dyDescent="0.25">
      <c r="A116" s="87" t="s">
        <v>112</v>
      </c>
      <c r="B116" s="77">
        <v>353</v>
      </c>
      <c r="C116" s="77">
        <v>364</v>
      </c>
      <c r="D116" s="77">
        <v>0</v>
      </c>
      <c r="E116" s="77">
        <v>0</v>
      </c>
      <c r="F116" s="77">
        <v>0</v>
      </c>
      <c r="G116" s="77">
        <v>2663</v>
      </c>
      <c r="H116" s="77">
        <v>0</v>
      </c>
      <c r="I116" s="77">
        <v>0</v>
      </c>
      <c r="J116" s="77">
        <v>0</v>
      </c>
      <c r="K116" s="77">
        <v>0</v>
      </c>
      <c r="L116" s="77">
        <v>31</v>
      </c>
      <c r="M116" s="77">
        <v>0</v>
      </c>
      <c r="N116" s="77">
        <v>0</v>
      </c>
      <c r="O116" s="77">
        <v>0</v>
      </c>
      <c r="P116" s="77">
        <v>0</v>
      </c>
      <c r="Q116" s="77">
        <v>0</v>
      </c>
      <c r="R116" s="77">
        <v>8</v>
      </c>
      <c r="S116" s="77">
        <v>0</v>
      </c>
      <c r="T116" s="77">
        <v>17</v>
      </c>
      <c r="U116" s="88">
        <f t="shared" si="2"/>
        <v>3083</v>
      </c>
    </row>
    <row r="117" spans="1:21" x14ac:dyDescent="0.25">
      <c r="A117" s="87" t="s">
        <v>380</v>
      </c>
      <c r="B117" s="77">
        <v>364</v>
      </c>
      <c r="C117" s="77">
        <v>8192</v>
      </c>
      <c r="D117" s="77">
        <v>347</v>
      </c>
      <c r="E117" s="77">
        <v>1522</v>
      </c>
      <c r="F117" s="77">
        <v>0</v>
      </c>
      <c r="G117" s="77">
        <v>0</v>
      </c>
      <c r="H117" s="77">
        <v>0</v>
      </c>
      <c r="I117" s="77">
        <v>0</v>
      </c>
      <c r="J117" s="77">
        <v>0</v>
      </c>
      <c r="K117" s="77">
        <v>0</v>
      </c>
      <c r="L117" s="77">
        <v>30</v>
      </c>
      <c r="M117" s="77">
        <v>0</v>
      </c>
      <c r="N117" s="77">
        <v>0</v>
      </c>
      <c r="O117" s="77">
        <v>0</v>
      </c>
      <c r="P117" s="77">
        <v>1</v>
      </c>
      <c r="Q117" s="77">
        <v>0</v>
      </c>
      <c r="R117" s="77">
        <v>6</v>
      </c>
      <c r="S117" s="77">
        <v>0</v>
      </c>
      <c r="T117" s="77">
        <v>28</v>
      </c>
      <c r="U117" s="88">
        <f t="shared" si="2"/>
        <v>10126</v>
      </c>
    </row>
    <row r="118" spans="1:21" x14ac:dyDescent="0.25">
      <c r="A118" s="87" t="s">
        <v>381</v>
      </c>
      <c r="B118" s="77">
        <v>368</v>
      </c>
      <c r="C118" s="77">
        <v>0</v>
      </c>
      <c r="D118" s="77">
        <v>0</v>
      </c>
      <c r="E118" s="77">
        <v>0</v>
      </c>
      <c r="F118" s="77">
        <v>0</v>
      </c>
      <c r="G118" s="77">
        <v>6809</v>
      </c>
      <c r="H118" s="77">
        <v>0</v>
      </c>
      <c r="I118" s="77">
        <v>105</v>
      </c>
      <c r="J118" s="77">
        <v>0</v>
      </c>
      <c r="K118" s="77">
        <v>0</v>
      </c>
      <c r="L118" s="77">
        <v>32</v>
      </c>
      <c r="M118" s="77">
        <v>0</v>
      </c>
      <c r="N118" s="77">
        <v>0</v>
      </c>
      <c r="O118" s="77">
        <v>0</v>
      </c>
      <c r="P118" s="77">
        <v>2</v>
      </c>
      <c r="Q118" s="77">
        <v>0</v>
      </c>
      <c r="R118" s="77">
        <v>34</v>
      </c>
      <c r="S118" s="77">
        <v>0</v>
      </c>
      <c r="T118" s="77">
        <v>22</v>
      </c>
      <c r="U118" s="88">
        <f t="shared" si="2"/>
        <v>7004</v>
      </c>
    </row>
    <row r="119" spans="1:21" x14ac:dyDescent="0.25">
      <c r="A119" s="87" t="s">
        <v>115</v>
      </c>
      <c r="B119" s="77">
        <v>390</v>
      </c>
      <c r="C119" s="77">
        <v>4551</v>
      </c>
      <c r="D119" s="77">
        <v>0</v>
      </c>
      <c r="E119" s="77">
        <v>0</v>
      </c>
      <c r="F119" s="77">
        <v>0</v>
      </c>
      <c r="G119" s="77">
        <v>0</v>
      </c>
      <c r="H119" s="77">
        <v>0</v>
      </c>
      <c r="I119" s="77">
        <v>0</v>
      </c>
      <c r="J119" s="77">
        <v>0</v>
      </c>
      <c r="K119" s="77">
        <v>0</v>
      </c>
      <c r="L119" s="77">
        <v>52</v>
      </c>
      <c r="M119" s="77">
        <v>0</v>
      </c>
      <c r="N119" s="77">
        <v>0</v>
      </c>
      <c r="O119" s="77">
        <v>0</v>
      </c>
      <c r="P119" s="77">
        <v>0</v>
      </c>
      <c r="Q119" s="77">
        <v>0</v>
      </c>
      <c r="R119" s="77">
        <v>27</v>
      </c>
      <c r="S119" s="77">
        <v>0</v>
      </c>
      <c r="T119" s="77">
        <v>36</v>
      </c>
      <c r="U119" s="88">
        <f t="shared" si="2"/>
        <v>4666</v>
      </c>
    </row>
    <row r="120" spans="1:21" x14ac:dyDescent="0.25">
      <c r="A120" s="87" t="s">
        <v>116</v>
      </c>
      <c r="B120" s="77">
        <v>467</v>
      </c>
      <c r="C120" s="77">
        <v>0</v>
      </c>
      <c r="D120" s="77">
        <v>4651</v>
      </c>
      <c r="E120" s="77">
        <v>0</v>
      </c>
      <c r="F120" s="77">
        <v>0</v>
      </c>
      <c r="G120" s="77">
        <v>0</v>
      </c>
      <c r="H120" s="77">
        <v>0</v>
      </c>
      <c r="I120" s="77">
        <v>0</v>
      </c>
      <c r="J120" s="77">
        <v>0</v>
      </c>
      <c r="K120" s="77">
        <v>0</v>
      </c>
      <c r="L120" s="77">
        <v>42</v>
      </c>
      <c r="M120" s="77">
        <v>0</v>
      </c>
      <c r="N120" s="77">
        <v>0</v>
      </c>
      <c r="O120" s="77">
        <v>0</v>
      </c>
      <c r="P120" s="77">
        <v>0</v>
      </c>
      <c r="Q120" s="77">
        <v>0</v>
      </c>
      <c r="R120" s="77">
        <v>0</v>
      </c>
      <c r="S120" s="77">
        <v>0</v>
      </c>
      <c r="T120" s="77">
        <v>10</v>
      </c>
      <c r="U120" s="88">
        <f t="shared" si="2"/>
        <v>4703</v>
      </c>
    </row>
    <row r="121" spans="1:21" x14ac:dyDescent="0.25">
      <c r="A121" s="87" t="s">
        <v>117</v>
      </c>
      <c r="B121" s="77">
        <v>576</v>
      </c>
      <c r="C121" s="77">
        <v>980</v>
      </c>
      <c r="D121" s="77">
        <v>1374</v>
      </c>
      <c r="E121" s="77">
        <v>0</v>
      </c>
      <c r="F121" s="77">
        <v>0</v>
      </c>
      <c r="G121" s="77">
        <v>3460</v>
      </c>
      <c r="H121" s="77">
        <v>228</v>
      </c>
      <c r="I121" s="77">
        <v>0</v>
      </c>
      <c r="J121" s="77">
        <v>0</v>
      </c>
      <c r="K121" s="77">
        <v>0</v>
      </c>
      <c r="L121" s="77">
        <v>42</v>
      </c>
      <c r="M121" s="77">
        <v>0</v>
      </c>
      <c r="N121" s="77">
        <v>0</v>
      </c>
      <c r="O121" s="77">
        <v>0</v>
      </c>
      <c r="P121" s="77">
        <v>0</v>
      </c>
      <c r="Q121" s="77">
        <v>0</v>
      </c>
      <c r="R121" s="77">
        <v>7</v>
      </c>
      <c r="S121" s="77">
        <v>0</v>
      </c>
      <c r="T121" s="77">
        <v>13</v>
      </c>
      <c r="U121" s="88">
        <f t="shared" si="2"/>
        <v>6104</v>
      </c>
    </row>
    <row r="122" spans="1:21" x14ac:dyDescent="0.25">
      <c r="A122" s="87" t="s">
        <v>118</v>
      </c>
      <c r="B122" s="77">
        <v>642</v>
      </c>
      <c r="C122" s="77">
        <v>6786</v>
      </c>
      <c r="D122" s="77">
        <v>0</v>
      </c>
      <c r="E122" s="77">
        <v>0</v>
      </c>
      <c r="F122" s="77">
        <v>0</v>
      </c>
      <c r="G122" s="77">
        <v>0</v>
      </c>
      <c r="H122" s="77">
        <v>6896</v>
      </c>
      <c r="I122" s="77">
        <v>0</v>
      </c>
      <c r="J122" s="77">
        <v>0</v>
      </c>
      <c r="K122" s="77">
        <v>0</v>
      </c>
      <c r="L122" s="77">
        <v>13</v>
      </c>
      <c r="M122" s="77">
        <v>0</v>
      </c>
      <c r="N122" s="77">
        <v>0</v>
      </c>
      <c r="O122" s="77">
        <v>0</v>
      </c>
      <c r="P122" s="77">
        <v>13</v>
      </c>
      <c r="Q122" s="77">
        <v>0</v>
      </c>
      <c r="R122" s="77">
        <v>14</v>
      </c>
      <c r="S122" s="77">
        <v>0</v>
      </c>
      <c r="T122" s="77">
        <v>9</v>
      </c>
      <c r="U122" s="88">
        <f t="shared" si="2"/>
        <v>13731</v>
      </c>
    </row>
    <row r="123" spans="1:21" x14ac:dyDescent="0.25">
      <c r="A123" s="87" t="s">
        <v>382</v>
      </c>
      <c r="B123" s="77">
        <v>679</v>
      </c>
      <c r="C123" s="77">
        <v>8409</v>
      </c>
      <c r="D123" s="77">
        <v>0</v>
      </c>
      <c r="E123" s="77">
        <v>0</v>
      </c>
      <c r="F123" s="77">
        <v>0</v>
      </c>
      <c r="G123" s="77">
        <v>4614</v>
      </c>
      <c r="H123" s="77">
        <v>1039</v>
      </c>
      <c r="I123" s="77">
        <v>113</v>
      </c>
      <c r="J123" s="77">
        <v>0</v>
      </c>
      <c r="K123" s="77">
        <v>0</v>
      </c>
      <c r="L123" s="77">
        <v>89</v>
      </c>
      <c r="M123" s="77">
        <v>0</v>
      </c>
      <c r="N123" s="77">
        <v>0</v>
      </c>
      <c r="O123" s="77">
        <v>0</v>
      </c>
      <c r="P123" s="77">
        <v>5</v>
      </c>
      <c r="Q123" s="77">
        <v>0</v>
      </c>
      <c r="R123" s="77">
        <v>25</v>
      </c>
      <c r="S123" s="77">
        <v>0</v>
      </c>
      <c r="T123" s="77">
        <v>24</v>
      </c>
      <c r="U123" s="88">
        <f t="shared" si="2"/>
        <v>14318</v>
      </c>
    </row>
    <row r="124" spans="1:21" x14ac:dyDescent="0.25">
      <c r="A124" s="87" t="s">
        <v>383</v>
      </c>
      <c r="B124" s="77">
        <v>789</v>
      </c>
      <c r="C124" s="77">
        <v>996</v>
      </c>
      <c r="D124" s="77">
        <v>0</v>
      </c>
      <c r="E124" s="77">
        <v>0</v>
      </c>
      <c r="F124" s="77">
        <v>0</v>
      </c>
      <c r="G124" s="77">
        <v>8564</v>
      </c>
      <c r="H124" s="77">
        <v>0</v>
      </c>
      <c r="I124" s="77">
        <v>120</v>
      </c>
      <c r="J124" s="77">
        <v>0</v>
      </c>
      <c r="K124" s="77">
        <v>0</v>
      </c>
      <c r="L124" s="77">
        <v>17</v>
      </c>
      <c r="M124" s="77">
        <v>0</v>
      </c>
      <c r="N124" s="77">
        <v>0</v>
      </c>
      <c r="O124" s="77">
        <v>0</v>
      </c>
      <c r="P124" s="77">
        <v>1</v>
      </c>
      <c r="Q124" s="77">
        <v>0</v>
      </c>
      <c r="R124" s="77">
        <v>38</v>
      </c>
      <c r="S124" s="77">
        <v>0</v>
      </c>
      <c r="T124" s="77">
        <v>15</v>
      </c>
      <c r="U124" s="88">
        <f t="shared" si="2"/>
        <v>9751</v>
      </c>
    </row>
    <row r="125" spans="1:21" x14ac:dyDescent="0.25">
      <c r="A125" s="87" t="s">
        <v>121</v>
      </c>
      <c r="B125" s="77">
        <v>792</v>
      </c>
      <c r="C125" s="77">
        <v>3499</v>
      </c>
      <c r="D125" s="77">
        <v>0</v>
      </c>
      <c r="E125" s="77">
        <v>0</v>
      </c>
      <c r="F125" s="77">
        <v>0</v>
      </c>
      <c r="G125" s="77">
        <v>0</v>
      </c>
      <c r="H125" s="77">
        <v>0</v>
      </c>
      <c r="I125" s="77">
        <v>0</v>
      </c>
      <c r="J125" s="77">
        <v>0</v>
      </c>
      <c r="K125" s="77">
        <v>0</v>
      </c>
      <c r="L125" s="77">
        <v>27</v>
      </c>
      <c r="M125" s="77">
        <v>0</v>
      </c>
      <c r="N125" s="77">
        <v>0</v>
      </c>
      <c r="O125" s="77">
        <v>0</v>
      </c>
      <c r="P125" s="77">
        <v>7</v>
      </c>
      <c r="Q125" s="77">
        <v>0</v>
      </c>
      <c r="R125" s="77">
        <v>3</v>
      </c>
      <c r="S125" s="77">
        <v>0</v>
      </c>
      <c r="T125" s="77">
        <v>3</v>
      </c>
      <c r="U125" s="88">
        <f t="shared" si="2"/>
        <v>3539</v>
      </c>
    </row>
    <row r="126" spans="1:21" x14ac:dyDescent="0.25">
      <c r="A126" s="87" t="s">
        <v>384</v>
      </c>
      <c r="B126" s="77">
        <v>809</v>
      </c>
      <c r="C126" s="77">
        <v>3416</v>
      </c>
      <c r="D126" s="77">
        <v>534</v>
      </c>
      <c r="E126" s="77">
        <v>0</v>
      </c>
      <c r="F126" s="77">
        <v>0</v>
      </c>
      <c r="G126" s="77">
        <v>0</v>
      </c>
      <c r="H126" s="77">
        <v>0</v>
      </c>
      <c r="I126" s="77">
        <v>125</v>
      </c>
      <c r="J126" s="77">
        <v>0</v>
      </c>
      <c r="K126" s="77">
        <v>0</v>
      </c>
      <c r="L126" s="77">
        <v>43</v>
      </c>
      <c r="M126" s="77">
        <v>0</v>
      </c>
      <c r="N126" s="77">
        <v>0</v>
      </c>
      <c r="O126" s="77">
        <v>0</v>
      </c>
      <c r="P126" s="77">
        <v>0</v>
      </c>
      <c r="Q126" s="77">
        <v>0</v>
      </c>
      <c r="R126" s="77">
        <v>6</v>
      </c>
      <c r="S126" s="77">
        <v>0</v>
      </c>
      <c r="T126" s="77">
        <v>15</v>
      </c>
      <c r="U126" s="88">
        <f t="shared" si="2"/>
        <v>4139</v>
      </c>
    </row>
    <row r="127" spans="1:21" x14ac:dyDescent="0.25">
      <c r="A127" s="87" t="s">
        <v>123</v>
      </c>
      <c r="B127" s="77">
        <v>847</v>
      </c>
      <c r="C127" s="77">
        <v>20058</v>
      </c>
      <c r="D127" s="77">
        <v>5161</v>
      </c>
      <c r="E127" s="77">
        <v>0</v>
      </c>
      <c r="F127" s="77">
        <v>0</v>
      </c>
      <c r="G127" s="77">
        <v>0</v>
      </c>
      <c r="H127" s="77">
        <v>0</v>
      </c>
      <c r="I127" s="77">
        <v>0</v>
      </c>
      <c r="J127" s="77">
        <v>0</v>
      </c>
      <c r="K127" s="77">
        <v>0</v>
      </c>
      <c r="L127" s="77">
        <v>42</v>
      </c>
      <c r="M127" s="77">
        <v>0</v>
      </c>
      <c r="N127" s="77">
        <v>0</v>
      </c>
      <c r="O127" s="77">
        <v>0</v>
      </c>
      <c r="P127" s="77">
        <v>0</v>
      </c>
      <c r="Q127" s="77">
        <v>0</v>
      </c>
      <c r="R127" s="77">
        <v>29</v>
      </c>
      <c r="S127" s="77">
        <v>0</v>
      </c>
      <c r="T127" s="77">
        <v>29</v>
      </c>
      <c r="U127" s="88">
        <f t="shared" si="2"/>
        <v>25319</v>
      </c>
    </row>
    <row r="128" spans="1:21" x14ac:dyDescent="0.25">
      <c r="A128" s="87" t="s">
        <v>385</v>
      </c>
      <c r="B128" s="77">
        <v>856</v>
      </c>
      <c r="C128" s="77">
        <v>2623</v>
      </c>
      <c r="D128" s="77">
        <v>716</v>
      </c>
      <c r="E128" s="77">
        <v>246</v>
      </c>
      <c r="F128" s="77">
        <v>0</v>
      </c>
      <c r="G128" s="77">
        <v>0</v>
      </c>
      <c r="H128" s="77">
        <v>0</v>
      </c>
      <c r="I128" s="77">
        <v>0</v>
      </c>
      <c r="J128" s="77">
        <v>0</v>
      </c>
      <c r="K128" s="77">
        <v>0</v>
      </c>
      <c r="L128" s="77">
        <v>48</v>
      </c>
      <c r="M128" s="77">
        <v>0</v>
      </c>
      <c r="N128" s="77">
        <v>0</v>
      </c>
      <c r="O128" s="77">
        <v>0</v>
      </c>
      <c r="P128" s="77">
        <v>5</v>
      </c>
      <c r="Q128" s="77">
        <v>0</v>
      </c>
      <c r="R128" s="77">
        <v>11</v>
      </c>
      <c r="S128" s="77">
        <v>0</v>
      </c>
      <c r="T128" s="77">
        <v>12</v>
      </c>
      <c r="U128" s="88">
        <f t="shared" si="2"/>
        <v>3661</v>
      </c>
    </row>
    <row r="129" spans="1:21" x14ac:dyDescent="0.25">
      <c r="A129" s="87" t="s">
        <v>125</v>
      </c>
      <c r="B129" s="77">
        <v>861</v>
      </c>
      <c r="C129" s="77">
        <v>6571</v>
      </c>
      <c r="D129" s="77">
        <v>0</v>
      </c>
      <c r="E129" s="77">
        <v>0</v>
      </c>
      <c r="F129" s="77">
        <v>0</v>
      </c>
      <c r="G129" s="77">
        <v>0</v>
      </c>
      <c r="H129" s="77">
        <v>0</v>
      </c>
      <c r="I129" s="77">
        <v>0</v>
      </c>
      <c r="J129" s="77">
        <v>0</v>
      </c>
      <c r="K129" s="77">
        <v>0</v>
      </c>
      <c r="L129" s="77">
        <v>84</v>
      </c>
      <c r="M129" s="77">
        <v>0</v>
      </c>
      <c r="N129" s="77">
        <v>0</v>
      </c>
      <c r="O129" s="77">
        <v>0</v>
      </c>
      <c r="P129" s="77">
        <v>0</v>
      </c>
      <c r="Q129" s="77">
        <v>0</v>
      </c>
      <c r="R129" s="77">
        <v>14</v>
      </c>
      <c r="S129" s="77">
        <v>0</v>
      </c>
      <c r="T129" s="77">
        <v>43</v>
      </c>
      <c r="U129" s="88">
        <f t="shared" si="2"/>
        <v>6712</v>
      </c>
    </row>
    <row r="130" spans="1:21" x14ac:dyDescent="0.25">
      <c r="A130" s="89" t="s">
        <v>2771</v>
      </c>
      <c r="B130" s="86"/>
      <c r="C130" s="86">
        <v>791071</v>
      </c>
      <c r="D130" s="86">
        <v>21589</v>
      </c>
      <c r="E130" s="86">
        <v>0</v>
      </c>
      <c r="F130" s="86">
        <v>0</v>
      </c>
      <c r="G130" s="86">
        <v>0</v>
      </c>
      <c r="H130" s="86">
        <v>1</v>
      </c>
      <c r="I130" s="86">
        <v>9956</v>
      </c>
      <c r="J130" s="86">
        <v>12431</v>
      </c>
      <c r="K130" s="86">
        <v>5521</v>
      </c>
      <c r="L130" s="86">
        <v>5327</v>
      </c>
      <c r="M130" s="86">
        <v>69</v>
      </c>
      <c r="N130" s="86">
        <v>1813</v>
      </c>
      <c r="O130" s="86">
        <v>19</v>
      </c>
      <c r="P130" s="86">
        <v>1001</v>
      </c>
      <c r="Q130" s="86">
        <v>0</v>
      </c>
      <c r="R130" s="86">
        <v>2651</v>
      </c>
      <c r="S130" s="86">
        <v>13</v>
      </c>
      <c r="T130" s="86">
        <v>3701</v>
      </c>
      <c r="U130" s="86">
        <f t="shared" si="2"/>
        <v>855163</v>
      </c>
    </row>
    <row r="131" spans="1:21" x14ac:dyDescent="0.25">
      <c r="A131" s="87" t="s">
        <v>386</v>
      </c>
      <c r="B131" s="77">
        <v>1</v>
      </c>
      <c r="C131" s="77">
        <v>581709</v>
      </c>
      <c r="D131" s="77">
        <v>0</v>
      </c>
      <c r="E131" s="77">
        <v>0</v>
      </c>
      <c r="F131" s="77">
        <v>0</v>
      </c>
      <c r="G131" s="77">
        <v>0</v>
      </c>
      <c r="H131" s="77">
        <v>0</v>
      </c>
      <c r="I131" s="77">
        <v>8992</v>
      </c>
      <c r="J131" s="77">
        <v>9861</v>
      </c>
      <c r="K131" s="77">
        <v>4701</v>
      </c>
      <c r="L131" s="77">
        <v>3950</v>
      </c>
      <c r="M131" s="77">
        <v>62</v>
      </c>
      <c r="N131" s="77">
        <v>1655</v>
      </c>
      <c r="O131" s="77">
        <v>17</v>
      </c>
      <c r="P131" s="77">
        <v>765</v>
      </c>
      <c r="Q131" s="77">
        <v>0</v>
      </c>
      <c r="R131" s="77">
        <v>2329</v>
      </c>
      <c r="S131" s="77">
        <v>13</v>
      </c>
      <c r="T131" s="77">
        <v>3015</v>
      </c>
      <c r="U131" s="88">
        <f t="shared" si="2"/>
        <v>617069</v>
      </c>
    </row>
    <row r="132" spans="1:21" x14ac:dyDescent="0.25">
      <c r="A132" s="87" t="s">
        <v>128</v>
      </c>
      <c r="B132" s="77">
        <v>79</v>
      </c>
      <c r="C132" s="77">
        <v>17623</v>
      </c>
      <c r="D132" s="77">
        <v>0</v>
      </c>
      <c r="E132" s="77">
        <v>0</v>
      </c>
      <c r="F132" s="77">
        <v>0</v>
      </c>
      <c r="G132" s="77">
        <v>0</v>
      </c>
      <c r="H132" s="77">
        <v>0</v>
      </c>
      <c r="I132" s="77">
        <v>0</v>
      </c>
      <c r="J132" s="77">
        <v>69</v>
      </c>
      <c r="K132" s="77">
        <v>0</v>
      </c>
      <c r="L132" s="77">
        <v>88</v>
      </c>
      <c r="M132" s="77">
        <v>0</v>
      </c>
      <c r="N132" s="77">
        <v>0</v>
      </c>
      <c r="O132" s="77">
        <v>0</v>
      </c>
      <c r="P132" s="77">
        <v>4</v>
      </c>
      <c r="Q132" s="77">
        <v>0</v>
      </c>
      <c r="R132" s="77">
        <v>50</v>
      </c>
      <c r="S132" s="77">
        <v>0</v>
      </c>
      <c r="T132" s="77">
        <v>46</v>
      </c>
      <c r="U132" s="88">
        <f t="shared" si="2"/>
        <v>17880</v>
      </c>
    </row>
    <row r="133" spans="1:21" x14ac:dyDescent="0.25">
      <c r="A133" s="87" t="s">
        <v>129</v>
      </c>
      <c r="B133" s="77">
        <v>88</v>
      </c>
      <c r="C133" s="77">
        <v>75677</v>
      </c>
      <c r="D133" s="77">
        <v>15451</v>
      </c>
      <c r="E133" s="77">
        <v>0</v>
      </c>
      <c r="F133" s="77">
        <v>0</v>
      </c>
      <c r="G133" s="77">
        <v>0</v>
      </c>
      <c r="H133" s="77">
        <v>0</v>
      </c>
      <c r="I133" s="77">
        <v>0</v>
      </c>
      <c r="J133" s="77">
        <v>1009</v>
      </c>
      <c r="K133" s="77">
        <v>414</v>
      </c>
      <c r="L133" s="77">
        <v>597</v>
      </c>
      <c r="M133" s="77">
        <v>5</v>
      </c>
      <c r="N133" s="77">
        <v>85</v>
      </c>
      <c r="O133" s="77">
        <v>0</v>
      </c>
      <c r="P133" s="77">
        <v>114</v>
      </c>
      <c r="Q133" s="77">
        <v>0</v>
      </c>
      <c r="R133" s="77">
        <v>130</v>
      </c>
      <c r="S133" s="77">
        <v>0</v>
      </c>
      <c r="T133" s="77">
        <v>232</v>
      </c>
      <c r="U133" s="88">
        <f t="shared" si="2"/>
        <v>93714</v>
      </c>
    </row>
    <row r="134" spans="1:21" x14ac:dyDescent="0.25">
      <c r="A134" s="87" t="s">
        <v>130</v>
      </c>
      <c r="B134" s="77">
        <v>129</v>
      </c>
      <c r="C134" s="77">
        <v>16374</v>
      </c>
      <c r="D134" s="77">
        <v>96</v>
      </c>
      <c r="E134" s="77">
        <v>0</v>
      </c>
      <c r="F134" s="77">
        <v>0</v>
      </c>
      <c r="G134" s="77">
        <v>0</v>
      </c>
      <c r="H134" s="77">
        <v>1</v>
      </c>
      <c r="I134" s="77">
        <v>0</v>
      </c>
      <c r="J134" s="77">
        <v>291</v>
      </c>
      <c r="K134" s="77">
        <v>27</v>
      </c>
      <c r="L134" s="77">
        <v>102</v>
      </c>
      <c r="M134" s="77">
        <v>0</v>
      </c>
      <c r="N134" s="77">
        <v>1</v>
      </c>
      <c r="O134" s="77">
        <v>0</v>
      </c>
      <c r="P134" s="77">
        <v>35</v>
      </c>
      <c r="Q134" s="77">
        <v>0</v>
      </c>
      <c r="R134" s="77">
        <v>27</v>
      </c>
      <c r="S134" s="77">
        <v>0</v>
      </c>
      <c r="T134" s="77">
        <v>59</v>
      </c>
      <c r="U134" s="88">
        <f t="shared" si="2"/>
        <v>17013</v>
      </c>
    </row>
    <row r="135" spans="1:21" x14ac:dyDescent="0.25">
      <c r="A135" s="87" t="s">
        <v>131</v>
      </c>
      <c r="B135" s="77">
        <v>212</v>
      </c>
      <c r="C135" s="77">
        <v>16113</v>
      </c>
      <c r="D135" s="77">
        <v>0</v>
      </c>
      <c r="E135" s="77">
        <v>0</v>
      </c>
      <c r="F135" s="77">
        <v>0</v>
      </c>
      <c r="G135" s="77">
        <v>0</v>
      </c>
      <c r="H135" s="77">
        <v>0</v>
      </c>
      <c r="I135" s="77">
        <v>0</v>
      </c>
      <c r="J135" s="77">
        <v>185</v>
      </c>
      <c r="K135" s="77">
        <v>5</v>
      </c>
      <c r="L135" s="77">
        <v>52</v>
      </c>
      <c r="M135" s="77">
        <v>0</v>
      </c>
      <c r="N135" s="77">
        <v>0</v>
      </c>
      <c r="O135" s="77">
        <v>0</v>
      </c>
      <c r="P135" s="77">
        <v>4</v>
      </c>
      <c r="Q135" s="77">
        <v>0</v>
      </c>
      <c r="R135" s="77">
        <v>23</v>
      </c>
      <c r="S135" s="77">
        <v>0</v>
      </c>
      <c r="T135" s="77">
        <v>40</v>
      </c>
      <c r="U135" s="88">
        <f t="shared" ref="U135:U140" si="3">SUM(C135:T135)</f>
        <v>16422</v>
      </c>
    </row>
    <row r="136" spans="1:21" x14ac:dyDescent="0.25">
      <c r="A136" s="87" t="s">
        <v>132</v>
      </c>
      <c r="B136" s="77">
        <v>266</v>
      </c>
      <c r="C136" s="77">
        <v>16932</v>
      </c>
      <c r="D136" s="77">
        <v>147</v>
      </c>
      <c r="E136" s="77">
        <v>0</v>
      </c>
      <c r="F136" s="77">
        <v>0</v>
      </c>
      <c r="G136" s="77">
        <v>0</v>
      </c>
      <c r="H136" s="77">
        <v>0</v>
      </c>
      <c r="I136" s="77">
        <v>0</v>
      </c>
      <c r="J136" s="77">
        <v>145</v>
      </c>
      <c r="K136" s="77">
        <v>42</v>
      </c>
      <c r="L136" s="77">
        <v>56</v>
      </c>
      <c r="M136" s="77">
        <v>0</v>
      </c>
      <c r="N136" s="77">
        <v>0</v>
      </c>
      <c r="O136" s="77">
        <v>0</v>
      </c>
      <c r="P136" s="77">
        <v>10</v>
      </c>
      <c r="Q136" s="77">
        <v>0</v>
      </c>
      <c r="R136" s="77">
        <v>12</v>
      </c>
      <c r="S136" s="77">
        <v>0</v>
      </c>
      <c r="T136" s="77">
        <v>51</v>
      </c>
      <c r="U136" s="88">
        <f t="shared" si="3"/>
        <v>17395</v>
      </c>
    </row>
    <row r="137" spans="1:21" x14ac:dyDescent="0.25">
      <c r="A137" s="87" t="s">
        <v>133</v>
      </c>
      <c r="B137" s="77">
        <v>308</v>
      </c>
      <c r="C137" s="77">
        <v>12187</v>
      </c>
      <c r="D137" s="77">
        <v>21</v>
      </c>
      <c r="E137" s="77">
        <v>0</v>
      </c>
      <c r="F137" s="77">
        <v>0</v>
      </c>
      <c r="G137" s="77">
        <v>0</v>
      </c>
      <c r="H137" s="77">
        <v>0</v>
      </c>
      <c r="I137" s="77">
        <v>0</v>
      </c>
      <c r="J137" s="77">
        <v>193</v>
      </c>
      <c r="K137" s="77">
        <v>27</v>
      </c>
      <c r="L137" s="77">
        <v>69</v>
      </c>
      <c r="M137" s="77">
        <v>0</v>
      </c>
      <c r="N137" s="77">
        <v>0</v>
      </c>
      <c r="O137" s="77">
        <v>0</v>
      </c>
      <c r="P137" s="77">
        <v>3</v>
      </c>
      <c r="Q137" s="77">
        <v>0</v>
      </c>
      <c r="R137" s="77">
        <v>28</v>
      </c>
      <c r="S137" s="77">
        <v>0</v>
      </c>
      <c r="T137" s="77">
        <v>51</v>
      </c>
      <c r="U137" s="88">
        <f t="shared" si="3"/>
        <v>12579</v>
      </c>
    </row>
    <row r="138" spans="1:21" x14ac:dyDescent="0.25">
      <c r="A138" s="87" t="s">
        <v>387</v>
      </c>
      <c r="B138" s="77">
        <v>360</v>
      </c>
      <c r="C138" s="77">
        <v>41926</v>
      </c>
      <c r="D138" s="77">
        <v>3500</v>
      </c>
      <c r="E138" s="77">
        <v>0</v>
      </c>
      <c r="F138" s="77">
        <v>0</v>
      </c>
      <c r="G138" s="77">
        <v>0</v>
      </c>
      <c r="H138" s="77">
        <v>0</v>
      </c>
      <c r="I138" s="77">
        <v>964</v>
      </c>
      <c r="J138" s="77">
        <v>547</v>
      </c>
      <c r="K138" s="77">
        <v>305</v>
      </c>
      <c r="L138" s="77">
        <v>394</v>
      </c>
      <c r="M138" s="77">
        <v>2</v>
      </c>
      <c r="N138" s="77">
        <v>72</v>
      </c>
      <c r="O138" s="77">
        <v>2</v>
      </c>
      <c r="P138" s="77">
        <v>65</v>
      </c>
      <c r="Q138" s="77">
        <v>0</v>
      </c>
      <c r="R138" s="77">
        <v>43</v>
      </c>
      <c r="S138" s="77">
        <v>0</v>
      </c>
      <c r="T138" s="77">
        <v>140</v>
      </c>
      <c r="U138" s="88">
        <f t="shared" si="3"/>
        <v>47960</v>
      </c>
    </row>
    <row r="139" spans="1:21" x14ac:dyDescent="0.25">
      <c r="A139" s="87" t="s">
        <v>135</v>
      </c>
      <c r="B139" s="77">
        <v>380</v>
      </c>
      <c r="C139" s="77">
        <v>7638</v>
      </c>
      <c r="D139" s="77">
        <v>2327</v>
      </c>
      <c r="E139" s="77">
        <v>0</v>
      </c>
      <c r="F139" s="77">
        <v>0</v>
      </c>
      <c r="G139" s="77">
        <v>0</v>
      </c>
      <c r="H139" s="77">
        <v>0</v>
      </c>
      <c r="I139" s="77">
        <v>0</v>
      </c>
      <c r="J139" s="77">
        <v>58</v>
      </c>
      <c r="K139" s="77">
        <v>0</v>
      </c>
      <c r="L139" s="77">
        <v>0</v>
      </c>
      <c r="M139" s="77">
        <v>0</v>
      </c>
      <c r="N139" s="77">
        <v>0</v>
      </c>
      <c r="O139" s="77">
        <v>0</v>
      </c>
      <c r="P139" s="77">
        <v>0</v>
      </c>
      <c r="Q139" s="77">
        <v>0</v>
      </c>
      <c r="R139" s="77">
        <v>7</v>
      </c>
      <c r="S139" s="77">
        <v>0</v>
      </c>
      <c r="T139" s="77">
        <v>44</v>
      </c>
      <c r="U139" s="88">
        <f t="shared" si="3"/>
        <v>10074</v>
      </c>
    </row>
    <row r="140" spans="1:21" x14ac:dyDescent="0.25">
      <c r="A140" s="87" t="s">
        <v>136</v>
      </c>
      <c r="B140" s="77">
        <v>631</v>
      </c>
      <c r="C140" s="77">
        <v>4892</v>
      </c>
      <c r="D140" s="77">
        <v>47</v>
      </c>
      <c r="E140" s="77">
        <v>0</v>
      </c>
      <c r="F140" s="77">
        <v>0</v>
      </c>
      <c r="G140" s="77">
        <v>0</v>
      </c>
      <c r="H140" s="77">
        <v>0</v>
      </c>
      <c r="I140" s="77">
        <v>0</v>
      </c>
      <c r="J140" s="77">
        <v>73</v>
      </c>
      <c r="K140" s="77">
        <v>0</v>
      </c>
      <c r="L140" s="77">
        <v>19</v>
      </c>
      <c r="M140" s="77">
        <v>0</v>
      </c>
      <c r="N140" s="77">
        <v>0</v>
      </c>
      <c r="O140" s="77">
        <v>0</v>
      </c>
      <c r="P140" s="77">
        <v>1</v>
      </c>
      <c r="Q140" s="77">
        <v>0</v>
      </c>
      <c r="R140" s="77">
        <v>2</v>
      </c>
      <c r="S140" s="77">
        <v>0</v>
      </c>
      <c r="T140" s="77">
        <v>23</v>
      </c>
      <c r="U140" s="88">
        <f t="shared" si="3"/>
        <v>5057</v>
      </c>
    </row>
    <row r="144" spans="1:21" x14ac:dyDescent="0.25">
      <c r="A144" s="10"/>
    </row>
  </sheetData>
  <sortState ref="W2:Y8">
    <sortCondition descending="1" ref="X2:X8"/>
  </sortState>
  <mergeCells count="3">
    <mergeCell ref="C2:E2"/>
    <mergeCell ref="A1:U1"/>
    <mergeCell ref="U3:U5"/>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N141"/>
  <sheetViews>
    <sheetView topLeftCell="T1" workbookViewId="0">
      <selection activeCell="Z4" sqref="Z4"/>
    </sheetView>
  </sheetViews>
  <sheetFormatPr baseColWidth="10" defaultRowHeight="15" x14ac:dyDescent="0.25"/>
  <cols>
    <col min="1" max="2" width="10.28515625" style="61" hidden="1" customWidth="1"/>
    <col min="3" max="18" width="10.140625" style="61" hidden="1" customWidth="1"/>
    <col min="19" max="19" width="17.5703125" style="61" hidden="1" customWidth="1"/>
    <col min="20" max="20" width="30" style="61" customWidth="1"/>
    <col min="21" max="21" width="11.42578125" style="61" hidden="1" customWidth="1"/>
    <col min="22" max="28" width="11.42578125" style="61"/>
    <col min="29" max="29" width="11.140625" style="61" customWidth="1"/>
    <col min="30" max="37" width="11.42578125" style="61"/>
    <col min="38" max="38" width="13.5703125" style="61" customWidth="1"/>
    <col min="39" max="16384" width="11.42578125" style="61"/>
  </cols>
  <sheetData>
    <row r="1" spans="1:40" ht="33" customHeight="1" thickBot="1" x14ac:dyDescent="0.3">
      <c r="T1" s="135" t="s">
        <v>2815</v>
      </c>
      <c r="U1" s="136"/>
      <c r="V1" s="136"/>
      <c r="W1" s="136"/>
      <c r="X1" s="136"/>
      <c r="Y1" s="136"/>
      <c r="Z1" s="136"/>
      <c r="AA1" s="136"/>
      <c r="AB1" s="136"/>
      <c r="AC1" s="136"/>
      <c r="AD1" s="136"/>
      <c r="AE1" s="136"/>
      <c r="AF1" s="136"/>
      <c r="AG1" s="136"/>
      <c r="AH1" s="136"/>
      <c r="AI1" s="136"/>
      <c r="AJ1" s="136"/>
      <c r="AK1" s="136"/>
      <c r="AL1" s="136"/>
      <c r="AM1" s="136"/>
      <c r="AN1" s="137"/>
    </row>
    <row r="2" spans="1:40" ht="18" customHeight="1" x14ac:dyDescent="0.25">
      <c r="T2" s="73" t="s">
        <v>271</v>
      </c>
      <c r="U2" s="67"/>
      <c r="V2" s="141" t="str">
        <f>'1. Cobertura DANE'!C1</f>
        <v>Diciembre 2014</v>
      </c>
      <c r="W2" s="142"/>
      <c r="X2" s="116"/>
      <c r="Y2" s="142"/>
      <c r="Z2" s="142"/>
      <c r="AA2" s="142"/>
      <c r="AB2" s="142"/>
      <c r="AC2" s="142"/>
      <c r="AD2" s="142"/>
      <c r="AE2" s="142"/>
      <c r="AF2" s="107"/>
      <c r="AG2" s="107"/>
      <c r="AH2" s="107"/>
      <c r="AI2" s="107"/>
      <c r="AJ2" s="107"/>
      <c r="AK2" s="107"/>
      <c r="AL2" s="107"/>
      <c r="AM2" s="107"/>
      <c r="AN2" s="108"/>
    </row>
    <row r="3" spans="1:40" ht="18.75" customHeight="1" thickBot="1" x14ac:dyDescent="0.3">
      <c r="T3" s="73"/>
      <c r="U3" s="67"/>
      <c r="V3" s="147"/>
      <c r="W3" s="147"/>
      <c r="X3" s="147"/>
      <c r="Y3" s="147"/>
      <c r="Z3" s="147"/>
      <c r="AA3" s="147"/>
      <c r="AB3" s="147"/>
      <c r="AC3" s="147"/>
      <c r="AD3" s="147"/>
      <c r="AE3" s="147"/>
      <c r="AF3" s="147"/>
      <c r="AG3" s="147"/>
      <c r="AH3" s="147"/>
      <c r="AI3" s="147"/>
      <c r="AJ3" s="147"/>
      <c r="AK3" s="147"/>
      <c r="AL3" s="147"/>
      <c r="AM3" s="147"/>
      <c r="AN3" s="101"/>
    </row>
    <row r="4" spans="1:40" ht="38.25" x14ac:dyDescent="0.25">
      <c r="T4" s="143" t="s">
        <v>0</v>
      </c>
      <c r="U4" s="144" t="s">
        <v>328</v>
      </c>
      <c r="V4" s="81" t="s">
        <v>390</v>
      </c>
      <c r="W4" s="81" t="s">
        <v>308</v>
      </c>
      <c r="X4" s="81" t="s">
        <v>309</v>
      </c>
      <c r="Y4" s="81" t="s">
        <v>310</v>
      </c>
      <c r="Z4" s="81" t="s">
        <v>389</v>
      </c>
      <c r="AA4" s="81" t="s">
        <v>2795</v>
      </c>
      <c r="AB4" s="81" t="s">
        <v>393</v>
      </c>
      <c r="AC4" s="81" t="s">
        <v>311</v>
      </c>
      <c r="AD4" s="81" t="s">
        <v>392</v>
      </c>
      <c r="AE4" s="81" t="s">
        <v>326</v>
      </c>
      <c r="AF4" s="81" t="s">
        <v>388</v>
      </c>
      <c r="AG4" s="81" t="s">
        <v>391</v>
      </c>
      <c r="AH4" s="81" t="s">
        <v>2812</v>
      </c>
      <c r="AI4" s="81" t="s">
        <v>2813</v>
      </c>
      <c r="AJ4" s="81" t="s">
        <v>313</v>
      </c>
      <c r="AK4" s="81" t="s">
        <v>312</v>
      </c>
      <c r="AL4" s="81" t="s">
        <v>2797</v>
      </c>
      <c r="AM4" s="81" t="s">
        <v>2814</v>
      </c>
      <c r="AN4" s="145" t="s">
        <v>2777</v>
      </c>
    </row>
    <row r="5" spans="1:40" x14ac:dyDescent="0.25">
      <c r="T5" s="143"/>
      <c r="U5" s="144"/>
      <c r="V5" s="97" t="s">
        <v>289</v>
      </c>
      <c r="W5" s="97" t="s">
        <v>290</v>
      </c>
      <c r="X5" s="97" t="s">
        <v>291</v>
      </c>
      <c r="Y5" s="97" t="s">
        <v>293</v>
      </c>
      <c r="Z5" s="97" t="s">
        <v>294</v>
      </c>
      <c r="AA5" s="97" t="s">
        <v>295</v>
      </c>
      <c r="AB5" s="97" t="s">
        <v>296</v>
      </c>
      <c r="AC5" s="97" t="s">
        <v>297</v>
      </c>
      <c r="AD5" s="97" t="s">
        <v>304</v>
      </c>
      <c r="AE5" s="97" t="s">
        <v>300</v>
      </c>
      <c r="AF5" s="97" t="s">
        <v>301</v>
      </c>
      <c r="AG5" s="97" t="s">
        <v>303</v>
      </c>
      <c r="AH5" s="97" t="s">
        <v>2798</v>
      </c>
      <c r="AI5" s="97" t="s">
        <v>2799</v>
      </c>
      <c r="AJ5" s="97" t="s">
        <v>305</v>
      </c>
      <c r="AK5" s="97" t="s">
        <v>299</v>
      </c>
      <c r="AL5" s="97" t="s">
        <v>2796</v>
      </c>
      <c r="AM5" s="97" t="s">
        <v>2800</v>
      </c>
      <c r="AN5" s="146"/>
    </row>
    <row r="6" spans="1:40" ht="15.75" x14ac:dyDescent="0.25">
      <c r="T6" s="74" t="s">
        <v>2772</v>
      </c>
      <c r="U6" s="62"/>
      <c r="V6" s="98">
        <v>23</v>
      </c>
      <c r="W6" s="98">
        <v>124</v>
      </c>
      <c r="X6" s="98">
        <v>123</v>
      </c>
      <c r="Y6" s="98">
        <v>125</v>
      </c>
      <c r="Z6" s="98">
        <v>63</v>
      </c>
      <c r="AA6" s="98">
        <v>40</v>
      </c>
      <c r="AB6" s="98">
        <v>16</v>
      </c>
      <c r="AC6" s="98">
        <v>34</v>
      </c>
      <c r="AD6" s="98">
        <v>45</v>
      </c>
      <c r="AE6" s="98">
        <v>51</v>
      </c>
      <c r="AF6" s="98">
        <v>12</v>
      </c>
      <c r="AG6" s="98">
        <v>42</v>
      </c>
      <c r="AH6" s="98">
        <v>29</v>
      </c>
      <c r="AI6" s="98">
        <v>22</v>
      </c>
      <c r="AJ6" s="98">
        <v>8</v>
      </c>
      <c r="AK6" s="98">
        <v>2</v>
      </c>
      <c r="AL6" s="98">
        <v>1</v>
      </c>
      <c r="AM6" s="98">
        <v>1</v>
      </c>
      <c r="AN6" s="146"/>
    </row>
    <row r="7" spans="1:40" x14ac:dyDescent="0.25">
      <c r="T7" s="75" t="s">
        <v>2773</v>
      </c>
      <c r="U7" s="62"/>
      <c r="V7" s="76">
        <v>1299053</v>
      </c>
      <c r="W7" s="76">
        <v>657680</v>
      </c>
      <c r="X7" s="76">
        <v>498876</v>
      </c>
      <c r="Y7" s="76">
        <v>384260</v>
      </c>
      <c r="Z7" s="76">
        <v>255083</v>
      </c>
      <c r="AA7" s="76">
        <v>82089</v>
      </c>
      <c r="AB7" s="76">
        <v>78168</v>
      </c>
      <c r="AC7" s="76">
        <v>59641</v>
      </c>
      <c r="AD7" s="76">
        <v>14409</v>
      </c>
      <c r="AE7" s="76">
        <v>11264</v>
      </c>
      <c r="AF7" s="76">
        <v>3005</v>
      </c>
      <c r="AG7" s="76">
        <v>657</v>
      </c>
      <c r="AH7" s="76">
        <v>167</v>
      </c>
      <c r="AI7" s="76">
        <v>98</v>
      </c>
      <c r="AJ7" s="76">
        <v>18</v>
      </c>
      <c r="AK7" s="76">
        <v>15</v>
      </c>
      <c r="AL7" s="76">
        <v>1</v>
      </c>
      <c r="AM7" s="76">
        <v>1</v>
      </c>
      <c r="AN7" s="102">
        <f t="shared" ref="AN7:AN38" si="0">SUM(V7:AM7)</f>
        <v>3344485</v>
      </c>
    </row>
    <row r="8" spans="1:40" ht="15.75" x14ac:dyDescent="0.25">
      <c r="T8" s="99" t="s">
        <v>332</v>
      </c>
      <c r="U8" s="62"/>
      <c r="V8" s="86">
        <v>0</v>
      </c>
      <c r="W8" s="86">
        <v>5747</v>
      </c>
      <c r="X8" s="86">
        <v>18067</v>
      </c>
      <c r="Y8" s="86">
        <v>1753</v>
      </c>
      <c r="Z8" s="86">
        <v>6</v>
      </c>
      <c r="AA8" s="86">
        <v>1</v>
      </c>
      <c r="AB8" s="86">
        <v>1</v>
      </c>
      <c r="AC8" s="86">
        <v>2</v>
      </c>
      <c r="AD8" s="86">
        <v>3</v>
      </c>
      <c r="AE8" s="86">
        <v>0</v>
      </c>
      <c r="AF8" s="86">
        <v>283</v>
      </c>
      <c r="AG8" s="86">
        <v>26</v>
      </c>
      <c r="AH8" s="86">
        <v>0</v>
      </c>
      <c r="AI8" s="86">
        <v>0</v>
      </c>
      <c r="AJ8" s="86">
        <v>2</v>
      </c>
      <c r="AK8" s="86">
        <v>0</v>
      </c>
      <c r="AL8" s="86">
        <v>0</v>
      </c>
      <c r="AM8" s="86">
        <v>0</v>
      </c>
      <c r="AN8" s="96">
        <f t="shared" si="0"/>
        <v>25891</v>
      </c>
    </row>
    <row r="9" spans="1:40" x14ac:dyDescent="0.25">
      <c r="A9" s="61" t="s">
        <v>394</v>
      </c>
      <c r="B9" s="61" t="s">
        <v>395</v>
      </c>
      <c r="C9" s="61" t="s">
        <v>396</v>
      </c>
      <c r="D9" s="61" t="s">
        <v>397</v>
      </c>
      <c r="E9" s="61" t="s">
        <v>398</v>
      </c>
      <c r="F9" s="61" t="s">
        <v>399</v>
      </c>
      <c r="G9" s="61" t="s">
        <v>400</v>
      </c>
      <c r="H9" s="61" t="s">
        <v>401</v>
      </c>
      <c r="I9" s="61" t="s">
        <v>402</v>
      </c>
      <c r="J9" s="61" t="s">
        <v>403</v>
      </c>
      <c r="K9" s="61" t="s">
        <v>404</v>
      </c>
      <c r="L9" s="61" t="s">
        <v>405</v>
      </c>
      <c r="M9" s="61" t="s">
        <v>406</v>
      </c>
      <c r="N9" s="61" t="s">
        <v>407</v>
      </c>
      <c r="O9" s="61" t="s">
        <v>408</v>
      </c>
      <c r="P9" s="61" t="s">
        <v>409</v>
      </c>
      <c r="Q9" s="61" t="s">
        <v>410</v>
      </c>
      <c r="R9" s="61" t="s">
        <v>411</v>
      </c>
      <c r="S9" s="61" t="s">
        <v>412</v>
      </c>
      <c r="T9" s="87" t="s">
        <v>4</v>
      </c>
      <c r="U9" s="65">
        <v>142</v>
      </c>
      <c r="V9" s="77">
        <v>0</v>
      </c>
      <c r="W9" s="77">
        <v>331</v>
      </c>
      <c r="X9" s="77">
        <v>668</v>
      </c>
      <c r="Y9" s="77">
        <v>77</v>
      </c>
      <c r="Z9" s="77">
        <v>0</v>
      </c>
      <c r="AA9" s="77">
        <v>0</v>
      </c>
      <c r="AB9" s="77">
        <v>0</v>
      </c>
      <c r="AC9" s="77">
        <v>0</v>
      </c>
      <c r="AD9" s="77">
        <v>0</v>
      </c>
      <c r="AE9" s="77">
        <v>0</v>
      </c>
      <c r="AF9" s="77">
        <v>55</v>
      </c>
      <c r="AG9" s="77">
        <v>3</v>
      </c>
      <c r="AH9" s="77">
        <v>0</v>
      </c>
      <c r="AI9" s="77">
        <v>0</v>
      </c>
      <c r="AJ9" s="77">
        <v>0</v>
      </c>
      <c r="AK9" s="77">
        <v>0</v>
      </c>
      <c r="AL9" s="77">
        <v>0</v>
      </c>
      <c r="AM9" s="77">
        <v>0</v>
      </c>
      <c r="AN9" s="78">
        <f t="shared" si="0"/>
        <v>1134</v>
      </c>
    </row>
    <row r="10" spans="1:40" x14ac:dyDescent="0.25">
      <c r="A10" s="61" t="s">
        <v>413</v>
      </c>
      <c r="B10" s="61" t="s">
        <v>414</v>
      </c>
      <c r="C10" s="61" t="s">
        <v>415</v>
      </c>
      <c r="D10" s="61" t="s">
        <v>416</v>
      </c>
      <c r="E10" s="61" t="s">
        <v>417</v>
      </c>
      <c r="F10" s="61" t="s">
        <v>418</v>
      </c>
      <c r="G10" s="61" t="s">
        <v>419</v>
      </c>
      <c r="H10" s="61" t="s">
        <v>420</v>
      </c>
      <c r="I10" s="61" t="s">
        <v>421</v>
      </c>
      <c r="J10" s="61" t="s">
        <v>422</v>
      </c>
      <c r="K10" s="61" t="s">
        <v>423</v>
      </c>
      <c r="L10" s="61" t="s">
        <v>424</v>
      </c>
      <c r="M10" s="61" t="s">
        <v>425</v>
      </c>
      <c r="N10" s="61" t="s">
        <v>426</v>
      </c>
      <c r="O10" s="61" t="s">
        <v>427</v>
      </c>
      <c r="P10" s="61" t="s">
        <v>428</v>
      </c>
      <c r="Q10" s="61" t="s">
        <v>429</v>
      </c>
      <c r="R10" s="61" t="s">
        <v>430</v>
      </c>
      <c r="S10" s="61" t="s">
        <v>431</v>
      </c>
      <c r="T10" s="87" t="s">
        <v>5</v>
      </c>
      <c r="U10" s="65">
        <v>425</v>
      </c>
      <c r="V10" s="77">
        <v>0</v>
      </c>
      <c r="W10" s="77">
        <v>580</v>
      </c>
      <c r="X10" s="77">
        <v>869</v>
      </c>
      <c r="Y10" s="77">
        <v>162</v>
      </c>
      <c r="Z10" s="77">
        <v>0</v>
      </c>
      <c r="AA10" s="77">
        <v>0</v>
      </c>
      <c r="AB10" s="77">
        <v>0</v>
      </c>
      <c r="AC10" s="77">
        <v>0</v>
      </c>
      <c r="AD10" s="77">
        <v>0</v>
      </c>
      <c r="AE10" s="77">
        <v>0</v>
      </c>
      <c r="AF10" s="77">
        <v>0</v>
      </c>
      <c r="AG10" s="77">
        <v>0</v>
      </c>
      <c r="AH10" s="77">
        <v>0</v>
      </c>
      <c r="AI10" s="77">
        <v>0</v>
      </c>
      <c r="AJ10" s="77">
        <v>0</v>
      </c>
      <c r="AK10" s="77">
        <v>0</v>
      </c>
      <c r="AL10" s="77">
        <v>0</v>
      </c>
      <c r="AM10" s="77">
        <v>0</v>
      </c>
      <c r="AN10" s="78">
        <f t="shared" si="0"/>
        <v>1611</v>
      </c>
    </row>
    <row r="11" spans="1:40" x14ac:dyDescent="0.25">
      <c r="A11" s="61" t="s">
        <v>432</v>
      </c>
      <c r="B11" s="61" t="s">
        <v>433</v>
      </c>
      <c r="C11" s="61" t="s">
        <v>434</v>
      </c>
      <c r="D11" s="61" t="s">
        <v>435</v>
      </c>
      <c r="E11" s="61" t="s">
        <v>436</v>
      </c>
      <c r="F11" s="61" t="s">
        <v>437</v>
      </c>
      <c r="G11" s="61" t="s">
        <v>438</v>
      </c>
      <c r="H11" s="61" t="s">
        <v>439</v>
      </c>
      <c r="I11" s="61" t="s">
        <v>440</v>
      </c>
      <c r="J11" s="61" t="s">
        <v>441</v>
      </c>
      <c r="K11" s="61" t="s">
        <v>442</v>
      </c>
      <c r="L11" s="61" t="s">
        <v>443</v>
      </c>
      <c r="M11" s="61" t="s">
        <v>444</v>
      </c>
      <c r="N11" s="61" t="s">
        <v>445</v>
      </c>
      <c r="O11" s="61" t="s">
        <v>446</v>
      </c>
      <c r="P11" s="61" t="s">
        <v>447</v>
      </c>
      <c r="Q11" s="61" t="s">
        <v>448</v>
      </c>
      <c r="R11" s="61" t="s">
        <v>449</v>
      </c>
      <c r="S11" s="61" t="s">
        <v>450</v>
      </c>
      <c r="T11" s="87" t="s">
        <v>2774</v>
      </c>
      <c r="U11" s="65">
        <v>579</v>
      </c>
      <c r="V11" s="77">
        <v>0</v>
      </c>
      <c r="W11" s="77">
        <v>3311</v>
      </c>
      <c r="X11" s="77">
        <v>13261</v>
      </c>
      <c r="Y11" s="77">
        <v>386</v>
      </c>
      <c r="Z11" s="77">
        <v>5</v>
      </c>
      <c r="AA11" s="77">
        <v>1</v>
      </c>
      <c r="AB11" s="77">
        <v>1</v>
      </c>
      <c r="AC11" s="77">
        <v>0</v>
      </c>
      <c r="AD11" s="77">
        <v>1</v>
      </c>
      <c r="AE11" s="77">
        <v>0</v>
      </c>
      <c r="AF11" s="77">
        <v>220</v>
      </c>
      <c r="AG11" s="77">
        <v>1</v>
      </c>
      <c r="AH11" s="77">
        <v>0</v>
      </c>
      <c r="AI11" s="77">
        <v>0</v>
      </c>
      <c r="AJ11" s="77">
        <v>2</v>
      </c>
      <c r="AK11" s="77">
        <v>0</v>
      </c>
      <c r="AL11" s="77">
        <v>0</v>
      </c>
      <c r="AM11" s="77">
        <v>0</v>
      </c>
      <c r="AN11" s="78">
        <f t="shared" si="0"/>
        <v>17189</v>
      </c>
    </row>
    <row r="12" spans="1:40" x14ac:dyDescent="0.25">
      <c r="A12" s="61" t="s">
        <v>451</v>
      </c>
      <c r="B12" s="61" t="s">
        <v>452</v>
      </c>
      <c r="C12" s="61" t="s">
        <v>453</v>
      </c>
      <c r="D12" s="61" t="s">
        <v>454</v>
      </c>
      <c r="E12" s="61" t="s">
        <v>455</v>
      </c>
      <c r="F12" s="61" t="s">
        <v>456</v>
      </c>
      <c r="G12" s="61" t="s">
        <v>457</v>
      </c>
      <c r="H12" s="61" t="s">
        <v>458</v>
      </c>
      <c r="I12" s="61" t="s">
        <v>459</v>
      </c>
      <c r="J12" s="61" t="s">
        <v>460</v>
      </c>
      <c r="K12" s="61" t="s">
        <v>461</v>
      </c>
      <c r="L12" s="61" t="s">
        <v>462</v>
      </c>
      <c r="M12" s="61" t="s">
        <v>463</v>
      </c>
      <c r="N12" s="61" t="s">
        <v>464</v>
      </c>
      <c r="O12" s="61" t="s">
        <v>465</v>
      </c>
      <c r="P12" s="61" t="s">
        <v>466</v>
      </c>
      <c r="Q12" s="61" t="s">
        <v>467</v>
      </c>
      <c r="R12" s="61" t="s">
        <v>468</v>
      </c>
      <c r="S12" s="61" t="s">
        <v>469</v>
      </c>
      <c r="T12" s="87" t="s">
        <v>7</v>
      </c>
      <c r="U12" s="65">
        <v>585</v>
      </c>
      <c r="V12" s="77">
        <v>0</v>
      </c>
      <c r="W12" s="77">
        <v>819</v>
      </c>
      <c r="X12" s="77">
        <v>2754</v>
      </c>
      <c r="Y12" s="77">
        <v>176</v>
      </c>
      <c r="Z12" s="77">
        <v>0</v>
      </c>
      <c r="AA12" s="77">
        <v>0</v>
      </c>
      <c r="AB12" s="77">
        <v>0</v>
      </c>
      <c r="AC12" s="77">
        <v>0</v>
      </c>
      <c r="AD12" s="77">
        <v>2</v>
      </c>
      <c r="AE12" s="77">
        <v>0</v>
      </c>
      <c r="AF12" s="77">
        <v>8</v>
      </c>
      <c r="AG12" s="77">
        <v>0</v>
      </c>
      <c r="AH12" s="77">
        <v>0</v>
      </c>
      <c r="AI12" s="77">
        <v>0</v>
      </c>
      <c r="AJ12" s="77">
        <v>0</v>
      </c>
      <c r="AK12" s="77">
        <v>0</v>
      </c>
      <c r="AL12" s="77">
        <v>0</v>
      </c>
      <c r="AM12" s="77">
        <v>0</v>
      </c>
      <c r="AN12" s="78">
        <f t="shared" si="0"/>
        <v>3759</v>
      </c>
    </row>
    <row r="13" spans="1:40" x14ac:dyDescent="0.25">
      <c r="A13" s="61" t="s">
        <v>470</v>
      </c>
      <c r="B13" s="61" t="s">
        <v>471</v>
      </c>
      <c r="C13" s="61" t="s">
        <v>472</v>
      </c>
      <c r="D13" s="61" t="s">
        <v>473</v>
      </c>
      <c r="E13" s="61" t="s">
        <v>474</v>
      </c>
      <c r="F13" s="61" t="s">
        <v>475</v>
      </c>
      <c r="G13" s="61" t="s">
        <v>476</v>
      </c>
      <c r="H13" s="61" t="s">
        <v>477</v>
      </c>
      <c r="I13" s="61" t="s">
        <v>478</v>
      </c>
      <c r="J13" s="61" t="s">
        <v>479</v>
      </c>
      <c r="K13" s="61" t="s">
        <v>480</v>
      </c>
      <c r="L13" s="61" t="s">
        <v>481</v>
      </c>
      <c r="M13" s="61" t="s">
        <v>482</v>
      </c>
      <c r="N13" s="61" t="s">
        <v>483</v>
      </c>
      <c r="O13" s="61" t="s">
        <v>484</v>
      </c>
      <c r="P13" s="61" t="s">
        <v>485</v>
      </c>
      <c r="Q13" s="61" t="s">
        <v>486</v>
      </c>
      <c r="R13" s="61" t="s">
        <v>487</v>
      </c>
      <c r="S13" s="61" t="s">
        <v>488</v>
      </c>
      <c r="T13" s="87" t="s">
        <v>8</v>
      </c>
      <c r="U13" s="65">
        <v>591</v>
      </c>
      <c r="V13" s="77">
        <v>0</v>
      </c>
      <c r="W13" s="77">
        <v>352</v>
      </c>
      <c r="X13" s="77">
        <v>316</v>
      </c>
      <c r="Y13" s="77">
        <v>584</v>
      </c>
      <c r="Z13" s="77">
        <v>1</v>
      </c>
      <c r="AA13" s="77">
        <v>0</v>
      </c>
      <c r="AB13" s="77">
        <v>0</v>
      </c>
      <c r="AC13" s="77">
        <v>0</v>
      </c>
      <c r="AD13" s="77">
        <v>0</v>
      </c>
      <c r="AE13" s="77">
        <v>0</v>
      </c>
      <c r="AF13" s="77">
        <v>0</v>
      </c>
      <c r="AG13" s="77">
        <v>6</v>
      </c>
      <c r="AH13" s="77">
        <v>0</v>
      </c>
      <c r="AI13" s="77">
        <v>0</v>
      </c>
      <c r="AJ13" s="77">
        <v>0</v>
      </c>
      <c r="AK13" s="77">
        <v>0</v>
      </c>
      <c r="AL13" s="77">
        <v>0</v>
      </c>
      <c r="AM13" s="77">
        <v>0</v>
      </c>
      <c r="AN13" s="78">
        <f t="shared" si="0"/>
        <v>1259</v>
      </c>
    </row>
    <row r="14" spans="1:40" x14ac:dyDescent="0.25">
      <c r="A14" s="61" t="s">
        <v>489</v>
      </c>
      <c r="B14" s="61" t="s">
        <v>490</v>
      </c>
      <c r="C14" s="61" t="s">
        <v>491</v>
      </c>
      <c r="D14" s="61" t="s">
        <v>492</v>
      </c>
      <c r="E14" s="61" t="s">
        <v>493</v>
      </c>
      <c r="F14" s="61" t="s">
        <v>494</v>
      </c>
      <c r="G14" s="61" t="s">
        <v>495</v>
      </c>
      <c r="H14" s="61" t="s">
        <v>496</v>
      </c>
      <c r="I14" s="61" t="s">
        <v>497</v>
      </c>
      <c r="J14" s="61" t="s">
        <v>498</v>
      </c>
      <c r="K14" s="61" t="s">
        <v>499</v>
      </c>
      <c r="L14" s="61" t="s">
        <v>500</v>
      </c>
      <c r="M14" s="61" t="s">
        <v>501</v>
      </c>
      <c r="N14" s="61" t="s">
        <v>502</v>
      </c>
      <c r="O14" s="61" t="s">
        <v>503</v>
      </c>
      <c r="P14" s="61" t="s">
        <v>504</v>
      </c>
      <c r="Q14" s="61" t="s">
        <v>505</v>
      </c>
      <c r="R14" s="61" t="s">
        <v>506</v>
      </c>
      <c r="S14" s="61" t="s">
        <v>507</v>
      </c>
      <c r="T14" s="87" t="s">
        <v>9</v>
      </c>
      <c r="U14" s="65">
        <v>893</v>
      </c>
      <c r="V14" s="77">
        <v>0</v>
      </c>
      <c r="W14" s="77">
        <v>354</v>
      </c>
      <c r="X14" s="77">
        <v>199</v>
      </c>
      <c r="Y14" s="77">
        <v>368</v>
      </c>
      <c r="Z14" s="77">
        <v>0</v>
      </c>
      <c r="AA14" s="77">
        <v>0</v>
      </c>
      <c r="AB14" s="77">
        <v>0</v>
      </c>
      <c r="AC14" s="77">
        <v>2</v>
      </c>
      <c r="AD14" s="77">
        <v>0</v>
      </c>
      <c r="AE14" s="77">
        <v>0</v>
      </c>
      <c r="AF14" s="77">
        <v>0</v>
      </c>
      <c r="AG14" s="77">
        <v>16</v>
      </c>
      <c r="AH14" s="77">
        <v>0</v>
      </c>
      <c r="AI14" s="77">
        <v>0</v>
      </c>
      <c r="AJ14" s="77">
        <v>0</v>
      </c>
      <c r="AK14" s="77">
        <v>0</v>
      </c>
      <c r="AL14" s="77">
        <v>0</v>
      </c>
      <c r="AM14" s="77">
        <v>0</v>
      </c>
      <c r="AN14" s="78">
        <f t="shared" si="0"/>
        <v>939</v>
      </c>
    </row>
    <row r="15" spans="1:40" ht="15.75" x14ac:dyDescent="0.25">
      <c r="A15" s="61" t="s">
        <v>300</v>
      </c>
      <c r="B15" s="61" t="s">
        <v>301</v>
      </c>
      <c r="C15" s="61" t="s">
        <v>299</v>
      </c>
      <c r="D15" s="61" t="s">
        <v>294</v>
      </c>
      <c r="E15" s="61" t="s">
        <v>295</v>
      </c>
      <c r="F15" s="61" t="s">
        <v>297</v>
      </c>
      <c r="G15" s="61" t="s">
        <v>292</v>
      </c>
      <c r="H15" s="61" t="s">
        <v>289</v>
      </c>
      <c r="I15" s="61" t="s">
        <v>291</v>
      </c>
      <c r="J15" s="61" t="s">
        <v>302</v>
      </c>
      <c r="K15" s="61" t="s">
        <v>290</v>
      </c>
      <c r="L15" s="61" t="s">
        <v>303</v>
      </c>
      <c r="M15" s="61" t="s">
        <v>304</v>
      </c>
      <c r="N15" s="61" t="s">
        <v>296</v>
      </c>
      <c r="O15" s="61" t="s">
        <v>298</v>
      </c>
      <c r="P15" s="61" t="s">
        <v>305</v>
      </c>
      <c r="Q15" s="61" t="s">
        <v>307</v>
      </c>
      <c r="R15" s="61" t="s">
        <v>306</v>
      </c>
      <c r="S15" s="61" t="s">
        <v>293</v>
      </c>
      <c r="T15" s="100" t="s">
        <v>2769</v>
      </c>
      <c r="U15" s="66"/>
      <c r="V15" s="86">
        <v>0</v>
      </c>
      <c r="W15" s="86">
        <v>6891</v>
      </c>
      <c r="X15" s="86">
        <v>35249</v>
      </c>
      <c r="Y15" s="86">
        <v>1210</v>
      </c>
      <c r="Z15" s="86">
        <v>21</v>
      </c>
      <c r="AA15" s="86">
        <v>2</v>
      </c>
      <c r="AB15" s="86">
        <v>8</v>
      </c>
      <c r="AC15" s="86">
        <v>4</v>
      </c>
      <c r="AD15" s="86">
        <v>6</v>
      </c>
      <c r="AE15" s="86">
        <v>6</v>
      </c>
      <c r="AF15" s="86">
        <v>0</v>
      </c>
      <c r="AG15" s="86">
        <v>4</v>
      </c>
      <c r="AH15" s="86">
        <v>1</v>
      </c>
      <c r="AI15" s="86">
        <v>27</v>
      </c>
      <c r="AJ15" s="86">
        <v>0</v>
      </c>
      <c r="AK15" s="86">
        <v>0</v>
      </c>
      <c r="AL15" s="86">
        <v>0</v>
      </c>
      <c r="AM15" s="86">
        <v>0</v>
      </c>
      <c r="AN15" s="96">
        <f t="shared" si="0"/>
        <v>43429</v>
      </c>
    </row>
    <row r="16" spans="1:40" x14ac:dyDescent="0.25">
      <c r="A16" s="61" t="s">
        <v>508</v>
      </c>
      <c r="B16" s="61" t="s">
        <v>509</v>
      </c>
      <c r="C16" s="61" t="s">
        <v>510</v>
      </c>
      <c r="D16" s="61" t="s">
        <v>511</v>
      </c>
      <c r="E16" s="61" t="s">
        <v>512</v>
      </c>
      <c r="F16" s="61" t="s">
        <v>513</v>
      </c>
      <c r="G16" s="61" t="s">
        <v>514</v>
      </c>
      <c r="H16" s="61" t="s">
        <v>515</v>
      </c>
      <c r="I16" s="61" t="s">
        <v>516</v>
      </c>
      <c r="J16" s="61" t="s">
        <v>517</v>
      </c>
      <c r="K16" s="61" t="s">
        <v>518</v>
      </c>
      <c r="L16" s="61" t="s">
        <v>519</v>
      </c>
      <c r="M16" s="61" t="s">
        <v>520</v>
      </c>
      <c r="N16" s="61" t="s">
        <v>521</v>
      </c>
      <c r="O16" s="61" t="s">
        <v>522</v>
      </c>
      <c r="P16" s="61" t="s">
        <v>523</v>
      </c>
      <c r="Q16" s="61" t="s">
        <v>524</v>
      </c>
      <c r="R16" s="61" t="s">
        <v>525</v>
      </c>
      <c r="S16" s="61" t="s">
        <v>526</v>
      </c>
      <c r="T16" s="87" t="s">
        <v>11</v>
      </c>
      <c r="U16" s="65">
        <v>120</v>
      </c>
      <c r="V16" s="77">
        <v>0</v>
      </c>
      <c r="W16" s="77">
        <v>161</v>
      </c>
      <c r="X16" s="77">
        <v>534</v>
      </c>
      <c r="Y16" s="77">
        <v>65</v>
      </c>
      <c r="Z16" s="77">
        <v>0</v>
      </c>
      <c r="AA16" s="77">
        <v>0</v>
      </c>
      <c r="AB16" s="77">
        <v>0</v>
      </c>
      <c r="AC16" s="77">
        <v>0</v>
      </c>
      <c r="AD16" s="77">
        <v>2</v>
      </c>
      <c r="AE16" s="77">
        <v>0</v>
      </c>
      <c r="AF16" s="77">
        <v>0</v>
      </c>
      <c r="AG16" s="77">
        <v>0</v>
      </c>
      <c r="AH16" s="77">
        <v>0</v>
      </c>
      <c r="AI16" s="77">
        <v>3</v>
      </c>
      <c r="AJ16" s="77">
        <v>0</v>
      </c>
      <c r="AK16" s="77">
        <v>0</v>
      </c>
      <c r="AL16" s="77">
        <v>0</v>
      </c>
      <c r="AM16" s="77">
        <v>0</v>
      </c>
      <c r="AN16" s="78">
        <f t="shared" si="0"/>
        <v>765</v>
      </c>
    </row>
    <row r="17" spans="1:40" x14ac:dyDescent="0.25">
      <c r="A17" s="61" t="s">
        <v>527</v>
      </c>
      <c r="B17" s="61" t="s">
        <v>528</v>
      </c>
      <c r="C17" s="61" t="s">
        <v>529</v>
      </c>
      <c r="D17" s="61" t="s">
        <v>530</v>
      </c>
      <c r="E17" s="61" t="s">
        <v>531</v>
      </c>
      <c r="F17" s="61" t="s">
        <v>532</v>
      </c>
      <c r="G17" s="61" t="s">
        <v>533</v>
      </c>
      <c r="H17" s="61" t="s">
        <v>534</v>
      </c>
      <c r="I17" s="61" t="s">
        <v>535</v>
      </c>
      <c r="J17" s="61" t="s">
        <v>536</v>
      </c>
      <c r="K17" s="61" t="s">
        <v>537</v>
      </c>
      <c r="L17" s="61" t="s">
        <v>538</v>
      </c>
      <c r="M17" s="61" t="s">
        <v>539</v>
      </c>
      <c r="N17" s="61" t="s">
        <v>540</v>
      </c>
      <c r="O17" s="61" t="s">
        <v>541</v>
      </c>
      <c r="P17" s="61" t="s">
        <v>542</v>
      </c>
      <c r="Q17" s="61" t="s">
        <v>543</v>
      </c>
      <c r="R17" s="61" t="s">
        <v>544</v>
      </c>
      <c r="S17" s="61" t="s">
        <v>545</v>
      </c>
      <c r="T17" s="87" t="s">
        <v>12</v>
      </c>
      <c r="U17" s="65">
        <v>154</v>
      </c>
      <c r="V17" s="77">
        <v>0</v>
      </c>
      <c r="W17" s="77">
        <v>5716</v>
      </c>
      <c r="X17" s="77">
        <v>21253</v>
      </c>
      <c r="Y17" s="77">
        <v>612</v>
      </c>
      <c r="Z17" s="77">
        <v>19</v>
      </c>
      <c r="AA17" s="77">
        <v>2</v>
      </c>
      <c r="AB17" s="77">
        <v>8</v>
      </c>
      <c r="AC17" s="77">
        <v>3</v>
      </c>
      <c r="AD17" s="77">
        <v>1</v>
      </c>
      <c r="AE17" s="77">
        <v>6</v>
      </c>
      <c r="AF17" s="77">
        <v>0</v>
      </c>
      <c r="AG17" s="77">
        <v>4</v>
      </c>
      <c r="AH17" s="77">
        <v>1</v>
      </c>
      <c r="AI17" s="77">
        <v>4</v>
      </c>
      <c r="AJ17" s="77">
        <v>0</v>
      </c>
      <c r="AK17" s="77">
        <v>0</v>
      </c>
      <c r="AL17" s="77">
        <v>0</v>
      </c>
      <c r="AM17" s="77">
        <v>0</v>
      </c>
      <c r="AN17" s="78">
        <f t="shared" si="0"/>
        <v>27629</v>
      </c>
    </row>
    <row r="18" spans="1:40" x14ac:dyDescent="0.25">
      <c r="A18" s="61" t="s">
        <v>546</v>
      </c>
      <c r="B18" s="61" t="s">
        <v>547</v>
      </c>
      <c r="C18" s="61" t="s">
        <v>548</v>
      </c>
      <c r="D18" s="61" t="s">
        <v>549</v>
      </c>
      <c r="E18" s="61" t="s">
        <v>550</v>
      </c>
      <c r="F18" s="61" t="s">
        <v>551</v>
      </c>
      <c r="G18" s="61" t="s">
        <v>552</v>
      </c>
      <c r="H18" s="61" t="s">
        <v>553</v>
      </c>
      <c r="I18" s="61" t="s">
        <v>554</v>
      </c>
      <c r="J18" s="61" t="s">
        <v>555</v>
      </c>
      <c r="K18" s="61" t="s">
        <v>556</v>
      </c>
      <c r="L18" s="61" t="s">
        <v>557</v>
      </c>
      <c r="M18" s="61" t="s">
        <v>558</v>
      </c>
      <c r="N18" s="61" t="s">
        <v>559</v>
      </c>
      <c r="O18" s="61" t="s">
        <v>560</v>
      </c>
      <c r="P18" s="61" t="s">
        <v>561</v>
      </c>
      <c r="Q18" s="61" t="s">
        <v>562</v>
      </c>
      <c r="R18" s="61" t="s">
        <v>563</v>
      </c>
      <c r="S18" s="61" t="s">
        <v>564</v>
      </c>
      <c r="T18" s="87" t="s">
        <v>13</v>
      </c>
      <c r="U18" s="65">
        <v>250</v>
      </c>
      <c r="V18" s="77">
        <v>0</v>
      </c>
      <c r="W18" s="77">
        <v>787</v>
      </c>
      <c r="X18" s="77">
        <v>8250</v>
      </c>
      <c r="Y18" s="77">
        <v>221</v>
      </c>
      <c r="Z18" s="77">
        <v>2</v>
      </c>
      <c r="AA18" s="77">
        <v>0</v>
      </c>
      <c r="AB18" s="77">
        <v>0</v>
      </c>
      <c r="AC18" s="77">
        <v>0</v>
      </c>
      <c r="AD18" s="77">
        <v>0</v>
      </c>
      <c r="AE18" s="77">
        <v>0</v>
      </c>
      <c r="AF18" s="77">
        <v>0</v>
      </c>
      <c r="AG18" s="77">
        <v>0</v>
      </c>
      <c r="AH18" s="77">
        <v>0</v>
      </c>
      <c r="AI18" s="77">
        <v>4</v>
      </c>
      <c r="AJ18" s="77">
        <v>0</v>
      </c>
      <c r="AK18" s="77">
        <v>0</v>
      </c>
      <c r="AL18" s="77">
        <v>0</v>
      </c>
      <c r="AM18" s="77">
        <v>0</v>
      </c>
      <c r="AN18" s="78">
        <f t="shared" si="0"/>
        <v>9264</v>
      </c>
    </row>
    <row r="19" spans="1:40" x14ac:dyDescent="0.25">
      <c r="A19" s="61" t="s">
        <v>565</v>
      </c>
      <c r="B19" s="61" t="s">
        <v>566</v>
      </c>
      <c r="C19" s="61" t="s">
        <v>567</v>
      </c>
      <c r="D19" s="61" t="s">
        <v>568</v>
      </c>
      <c r="E19" s="61" t="s">
        <v>569</v>
      </c>
      <c r="F19" s="61" t="s">
        <v>570</v>
      </c>
      <c r="G19" s="61" t="s">
        <v>571</v>
      </c>
      <c r="H19" s="61" t="s">
        <v>572</v>
      </c>
      <c r="I19" s="61" t="s">
        <v>573</v>
      </c>
      <c r="J19" s="61" t="s">
        <v>574</v>
      </c>
      <c r="K19" s="61" t="s">
        <v>575</v>
      </c>
      <c r="L19" s="61" t="s">
        <v>576</v>
      </c>
      <c r="M19" s="61" t="s">
        <v>577</v>
      </c>
      <c r="N19" s="61" t="s">
        <v>578</v>
      </c>
      <c r="O19" s="61" t="s">
        <v>579</v>
      </c>
      <c r="P19" s="61" t="s">
        <v>580</v>
      </c>
      <c r="Q19" s="61" t="s">
        <v>581</v>
      </c>
      <c r="R19" s="61" t="s">
        <v>582</v>
      </c>
      <c r="S19" s="61" t="s">
        <v>583</v>
      </c>
      <c r="T19" s="87" t="s">
        <v>14</v>
      </c>
      <c r="U19" s="65">
        <v>495</v>
      </c>
      <c r="V19" s="77">
        <v>0</v>
      </c>
      <c r="W19" s="77">
        <v>96</v>
      </c>
      <c r="X19" s="77">
        <v>1007</v>
      </c>
      <c r="Y19" s="77">
        <v>61</v>
      </c>
      <c r="Z19" s="77">
        <v>0</v>
      </c>
      <c r="AA19" s="77">
        <v>0</v>
      </c>
      <c r="AB19" s="77">
        <v>0</v>
      </c>
      <c r="AC19" s="77">
        <v>0</v>
      </c>
      <c r="AD19" s="77">
        <v>0</v>
      </c>
      <c r="AE19" s="77">
        <v>0</v>
      </c>
      <c r="AF19" s="77">
        <v>0</v>
      </c>
      <c r="AG19" s="77">
        <v>0</v>
      </c>
      <c r="AH19" s="77">
        <v>0</v>
      </c>
      <c r="AI19" s="77">
        <v>10</v>
      </c>
      <c r="AJ19" s="77">
        <v>0</v>
      </c>
      <c r="AK19" s="77">
        <v>0</v>
      </c>
      <c r="AL19" s="77">
        <v>0</v>
      </c>
      <c r="AM19" s="77">
        <v>0</v>
      </c>
      <c r="AN19" s="78">
        <f t="shared" si="0"/>
        <v>1174</v>
      </c>
    </row>
    <row r="20" spans="1:40" x14ac:dyDescent="0.25">
      <c r="A20" s="61" t="s">
        <v>584</v>
      </c>
      <c r="B20" s="61" t="s">
        <v>585</v>
      </c>
      <c r="C20" s="61" t="s">
        <v>586</v>
      </c>
      <c r="D20" s="61" t="s">
        <v>587</v>
      </c>
      <c r="E20" s="61" t="s">
        <v>588</v>
      </c>
      <c r="F20" s="61" t="s">
        <v>589</v>
      </c>
      <c r="G20" s="61" t="s">
        <v>590</v>
      </c>
      <c r="H20" s="61" t="s">
        <v>591</v>
      </c>
      <c r="I20" s="61" t="s">
        <v>592</v>
      </c>
      <c r="J20" s="61" t="s">
        <v>593</v>
      </c>
      <c r="K20" s="61" t="s">
        <v>594</v>
      </c>
      <c r="L20" s="61" t="s">
        <v>595</v>
      </c>
      <c r="M20" s="61" t="s">
        <v>596</v>
      </c>
      <c r="N20" s="61" t="s">
        <v>597</v>
      </c>
      <c r="O20" s="61" t="s">
        <v>598</v>
      </c>
      <c r="P20" s="61" t="s">
        <v>599</v>
      </c>
      <c r="Q20" s="61" t="s">
        <v>600</v>
      </c>
      <c r="R20" s="61" t="s">
        <v>601</v>
      </c>
      <c r="S20" s="61" t="s">
        <v>602</v>
      </c>
      <c r="T20" s="87" t="s">
        <v>15</v>
      </c>
      <c r="U20" s="65">
        <v>790</v>
      </c>
      <c r="V20" s="77">
        <v>0</v>
      </c>
      <c r="W20" s="77">
        <v>96</v>
      </c>
      <c r="X20" s="77">
        <v>2355</v>
      </c>
      <c r="Y20" s="77">
        <v>168</v>
      </c>
      <c r="Z20" s="77">
        <v>0</v>
      </c>
      <c r="AA20" s="77">
        <v>0</v>
      </c>
      <c r="AB20" s="77">
        <v>0</v>
      </c>
      <c r="AC20" s="77">
        <v>1</v>
      </c>
      <c r="AD20" s="77">
        <v>1</v>
      </c>
      <c r="AE20" s="77">
        <v>0</v>
      </c>
      <c r="AF20" s="77">
        <v>0</v>
      </c>
      <c r="AG20" s="77">
        <v>0</v>
      </c>
      <c r="AH20" s="77">
        <v>0</v>
      </c>
      <c r="AI20" s="77">
        <v>4</v>
      </c>
      <c r="AJ20" s="77">
        <v>0</v>
      </c>
      <c r="AK20" s="77">
        <v>0</v>
      </c>
      <c r="AL20" s="77">
        <v>0</v>
      </c>
      <c r="AM20" s="77">
        <v>0</v>
      </c>
      <c r="AN20" s="78">
        <f t="shared" si="0"/>
        <v>2625</v>
      </c>
    </row>
    <row r="21" spans="1:40" x14ac:dyDescent="0.25">
      <c r="A21" s="61" t="s">
        <v>603</v>
      </c>
      <c r="B21" s="61" t="s">
        <v>604</v>
      </c>
      <c r="C21" s="61" t="s">
        <v>605</v>
      </c>
      <c r="D21" s="61" t="s">
        <v>606</v>
      </c>
      <c r="E21" s="61" t="s">
        <v>607</v>
      </c>
      <c r="F21" s="61" t="s">
        <v>608</v>
      </c>
      <c r="G21" s="61" t="s">
        <v>609</v>
      </c>
      <c r="H21" s="61" t="s">
        <v>610</v>
      </c>
      <c r="I21" s="61" t="s">
        <v>611</v>
      </c>
      <c r="J21" s="61" t="s">
        <v>612</v>
      </c>
      <c r="K21" s="61" t="s">
        <v>613</v>
      </c>
      <c r="L21" s="61" t="s">
        <v>614</v>
      </c>
      <c r="M21" s="61" t="s">
        <v>615</v>
      </c>
      <c r="N21" s="61" t="s">
        <v>616</v>
      </c>
      <c r="O21" s="61" t="s">
        <v>617</v>
      </c>
      <c r="P21" s="61" t="s">
        <v>618</v>
      </c>
      <c r="Q21" s="61" t="s">
        <v>619</v>
      </c>
      <c r="R21" s="61" t="s">
        <v>620</v>
      </c>
      <c r="S21" s="61" t="s">
        <v>621</v>
      </c>
      <c r="T21" s="87" t="s">
        <v>16</v>
      </c>
      <c r="U21" s="65">
        <v>895</v>
      </c>
      <c r="V21" s="77">
        <v>0</v>
      </c>
      <c r="W21" s="77">
        <v>35</v>
      </c>
      <c r="X21" s="77">
        <v>1850</v>
      </c>
      <c r="Y21" s="77">
        <v>83</v>
      </c>
      <c r="Z21" s="77">
        <v>0</v>
      </c>
      <c r="AA21" s="77">
        <v>0</v>
      </c>
      <c r="AB21" s="77">
        <v>0</v>
      </c>
      <c r="AC21" s="77">
        <v>0</v>
      </c>
      <c r="AD21" s="77">
        <v>2</v>
      </c>
      <c r="AE21" s="77">
        <v>0</v>
      </c>
      <c r="AF21" s="77">
        <v>0</v>
      </c>
      <c r="AG21" s="77">
        <v>0</v>
      </c>
      <c r="AH21" s="77">
        <v>0</v>
      </c>
      <c r="AI21" s="77">
        <v>2</v>
      </c>
      <c r="AJ21" s="77">
        <v>0</v>
      </c>
      <c r="AK21" s="77">
        <v>0</v>
      </c>
      <c r="AL21" s="77">
        <v>0</v>
      </c>
      <c r="AM21" s="77">
        <v>0</v>
      </c>
      <c r="AN21" s="78">
        <f t="shared" si="0"/>
        <v>1972</v>
      </c>
    </row>
    <row r="22" spans="1:40" ht="15.75" x14ac:dyDescent="0.25">
      <c r="A22" s="61" t="s">
        <v>300</v>
      </c>
      <c r="B22" s="61" t="s">
        <v>301</v>
      </c>
      <c r="C22" s="61" t="s">
        <v>299</v>
      </c>
      <c r="D22" s="61" t="s">
        <v>294</v>
      </c>
      <c r="E22" s="61" t="s">
        <v>295</v>
      </c>
      <c r="F22" s="61" t="s">
        <v>297</v>
      </c>
      <c r="G22" s="61" t="s">
        <v>292</v>
      </c>
      <c r="H22" s="61" t="s">
        <v>289</v>
      </c>
      <c r="I22" s="61" t="s">
        <v>291</v>
      </c>
      <c r="J22" s="61" t="s">
        <v>302</v>
      </c>
      <c r="K22" s="61" t="s">
        <v>290</v>
      </c>
      <c r="L22" s="61" t="s">
        <v>303</v>
      </c>
      <c r="M22" s="61" t="s">
        <v>304</v>
      </c>
      <c r="N22" s="61" t="s">
        <v>296</v>
      </c>
      <c r="O22" s="61" t="s">
        <v>298</v>
      </c>
      <c r="P22" s="61" t="s">
        <v>305</v>
      </c>
      <c r="Q22" s="61" t="s">
        <v>307</v>
      </c>
      <c r="R22" s="61" t="s">
        <v>306</v>
      </c>
      <c r="S22" s="61" t="s">
        <v>293</v>
      </c>
      <c r="T22" s="100" t="s">
        <v>2770</v>
      </c>
      <c r="U22" s="66"/>
      <c r="V22" s="86">
        <v>11908</v>
      </c>
      <c r="W22" s="86">
        <v>77282</v>
      </c>
      <c r="X22" s="86">
        <v>54440</v>
      </c>
      <c r="Y22" s="86">
        <v>29333</v>
      </c>
      <c r="Z22" s="86">
        <v>43</v>
      </c>
      <c r="AA22" s="86">
        <v>14</v>
      </c>
      <c r="AB22" s="86">
        <v>15</v>
      </c>
      <c r="AC22" s="86">
        <v>2</v>
      </c>
      <c r="AD22" s="86">
        <v>4</v>
      </c>
      <c r="AE22" s="86">
        <v>2</v>
      </c>
      <c r="AF22" s="86">
        <v>0</v>
      </c>
      <c r="AG22" s="86">
        <v>2</v>
      </c>
      <c r="AH22" s="86">
        <v>0</v>
      </c>
      <c r="AI22" s="86">
        <v>0</v>
      </c>
      <c r="AJ22" s="86">
        <v>3</v>
      </c>
      <c r="AK22" s="86">
        <v>1</v>
      </c>
      <c r="AL22" s="86">
        <v>0</v>
      </c>
      <c r="AM22" s="86">
        <v>0</v>
      </c>
      <c r="AN22" s="96">
        <f t="shared" si="0"/>
        <v>173049</v>
      </c>
    </row>
    <row r="23" spans="1:40" x14ac:dyDescent="0.25">
      <c r="A23" s="61" t="s">
        <v>622</v>
      </c>
      <c r="B23" s="61" t="s">
        <v>623</v>
      </c>
      <c r="C23" s="61" t="s">
        <v>624</v>
      </c>
      <c r="D23" s="61" t="s">
        <v>625</v>
      </c>
      <c r="E23" s="61" t="s">
        <v>626</v>
      </c>
      <c r="F23" s="61" t="s">
        <v>627</v>
      </c>
      <c r="G23" s="61" t="s">
        <v>628</v>
      </c>
      <c r="H23" s="61" t="s">
        <v>629</v>
      </c>
      <c r="I23" s="61" t="s">
        <v>630</v>
      </c>
      <c r="J23" s="61" t="s">
        <v>631</v>
      </c>
      <c r="K23" s="61" t="s">
        <v>632</v>
      </c>
      <c r="L23" s="61" t="s">
        <v>633</v>
      </c>
      <c r="M23" s="61" t="s">
        <v>634</v>
      </c>
      <c r="N23" s="61" t="s">
        <v>635</v>
      </c>
      <c r="O23" s="61" t="s">
        <v>636</v>
      </c>
      <c r="P23" s="61" t="s">
        <v>637</v>
      </c>
      <c r="Q23" s="61" t="s">
        <v>638</v>
      </c>
      <c r="R23" s="61" t="s">
        <v>639</v>
      </c>
      <c r="S23" s="61" t="s">
        <v>640</v>
      </c>
      <c r="T23" s="87" t="s">
        <v>18</v>
      </c>
      <c r="U23" s="65">
        <v>45</v>
      </c>
      <c r="V23" s="77">
        <v>7779</v>
      </c>
      <c r="W23" s="77">
        <v>32177</v>
      </c>
      <c r="X23" s="77">
        <v>26396</v>
      </c>
      <c r="Y23" s="77">
        <v>13105</v>
      </c>
      <c r="Z23" s="77">
        <v>24</v>
      </c>
      <c r="AA23" s="77">
        <v>12</v>
      </c>
      <c r="AB23" s="77">
        <v>10</v>
      </c>
      <c r="AC23" s="77">
        <v>0</v>
      </c>
      <c r="AD23" s="77">
        <v>2</v>
      </c>
      <c r="AE23" s="77">
        <v>0</v>
      </c>
      <c r="AF23" s="77">
        <v>0</v>
      </c>
      <c r="AG23" s="77">
        <v>0</v>
      </c>
      <c r="AH23" s="77">
        <v>0</v>
      </c>
      <c r="AI23" s="77">
        <v>0</v>
      </c>
      <c r="AJ23" s="77">
        <v>1</v>
      </c>
      <c r="AK23" s="77">
        <v>0</v>
      </c>
      <c r="AL23" s="77">
        <v>0</v>
      </c>
      <c r="AM23" s="77">
        <v>0</v>
      </c>
      <c r="AN23" s="78">
        <f t="shared" si="0"/>
        <v>79506</v>
      </c>
    </row>
    <row r="24" spans="1:40" x14ac:dyDescent="0.25">
      <c r="A24" s="61" t="s">
        <v>641</v>
      </c>
      <c r="B24" s="61" t="s">
        <v>642</v>
      </c>
      <c r="C24" s="61" t="s">
        <v>643</v>
      </c>
      <c r="D24" s="61" t="s">
        <v>644</v>
      </c>
      <c r="E24" s="61" t="s">
        <v>645</v>
      </c>
      <c r="F24" s="61" t="s">
        <v>646</v>
      </c>
      <c r="G24" s="61" t="s">
        <v>647</v>
      </c>
      <c r="H24" s="61" t="s">
        <v>648</v>
      </c>
      <c r="I24" s="61" t="s">
        <v>649</v>
      </c>
      <c r="J24" s="61" t="s">
        <v>650</v>
      </c>
      <c r="K24" s="61" t="s">
        <v>651</v>
      </c>
      <c r="L24" s="61" t="s">
        <v>652</v>
      </c>
      <c r="M24" s="61" t="s">
        <v>653</v>
      </c>
      <c r="N24" s="61" t="s">
        <v>654</v>
      </c>
      <c r="O24" s="61" t="s">
        <v>655</v>
      </c>
      <c r="P24" s="61" t="s">
        <v>656</v>
      </c>
      <c r="Q24" s="61" t="s">
        <v>657</v>
      </c>
      <c r="R24" s="61" t="s">
        <v>658</v>
      </c>
      <c r="S24" s="61" t="s">
        <v>659</v>
      </c>
      <c r="T24" s="87" t="s">
        <v>19</v>
      </c>
      <c r="U24" s="65">
        <v>51</v>
      </c>
      <c r="V24" s="77">
        <v>0</v>
      </c>
      <c r="W24" s="77">
        <v>2219</v>
      </c>
      <c r="X24" s="77">
        <v>1400</v>
      </c>
      <c r="Y24" s="77">
        <v>202</v>
      </c>
      <c r="Z24" s="77">
        <v>0</v>
      </c>
      <c r="AA24" s="77">
        <v>0</v>
      </c>
      <c r="AB24" s="77">
        <v>0</v>
      </c>
      <c r="AC24" s="77">
        <v>0</v>
      </c>
      <c r="AD24" s="77">
        <v>0</v>
      </c>
      <c r="AE24" s="77">
        <v>0</v>
      </c>
      <c r="AF24" s="77">
        <v>0</v>
      </c>
      <c r="AG24" s="77">
        <v>1</v>
      </c>
      <c r="AH24" s="77">
        <v>0</v>
      </c>
      <c r="AI24" s="77">
        <v>0</v>
      </c>
      <c r="AJ24" s="77">
        <v>0</v>
      </c>
      <c r="AK24" s="77">
        <v>0</v>
      </c>
      <c r="AL24" s="77">
        <v>0</v>
      </c>
      <c r="AM24" s="77">
        <v>0</v>
      </c>
      <c r="AN24" s="78">
        <f t="shared" si="0"/>
        <v>3822</v>
      </c>
    </row>
    <row r="25" spans="1:40" x14ac:dyDescent="0.25">
      <c r="A25" s="61" t="s">
        <v>660</v>
      </c>
      <c r="B25" s="61" t="s">
        <v>661</v>
      </c>
      <c r="C25" s="61" t="s">
        <v>662</v>
      </c>
      <c r="D25" s="61" t="s">
        <v>663</v>
      </c>
      <c r="E25" s="61" t="s">
        <v>664</v>
      </c>
      <c r="F25" s="61" t="s">
        <v>665</v>
      </c>
      <c r="G25" s="61" t="s">
        <v>666</v>
      </c>
      <c r="H25" s="61" t="s">
        <v>667</v>
      </c>
      <c r="I25" s="61" t="s">
        <v>668</v>
      </c>
      <c r="J25" s="61" t="s">
        <v>669</v>
      </c>
      <c r="K25" s="61" t="s">
        <v>670</v>
      </c>
      <c r="L25" s="61" t="s">
        <v>671</v>
      </c>
      <c r="M25" s="61" t="s">
        <v>672</v>
      </c>
      <c r="N25" s="61" t="s">
        <v>673</v>
      </c>
      <c r="O25" s="61" t="s">
        <v>674</v>
      </c>
      <c r="P25" s="61" t="s">
        <v>675</v>
      </c>
      <c r="Q25" s="61" t="s">
        <v>676</v>
      </c>
      <c r="R25" s="61" t="s">
        <v>677</v>
      </c>
      <c r="S25" s="61" t="s">
        <v>678</v>
      </c>
      <c r="T25" s="87" t="s">
        <v>20</v>
      </c>
      <c r="U25" s="65">
        <v>147</v>
      </c>
      <c r="V25" s="77">
        <v>859</v>
      </c>
      <c r="W25" s="77">
        <v>10217</v>
      </c>
      <c r="X25" s="77">
        <v>5562</v>
      </c>
      <c r="Y25" s="77">
        <v>4736</v>
      </c>
      <c r="Z25" s="77">
        <v>1</v>
      </c>
      <c r="AA25" s="77">
        <v>2</v>
      </c>
      <c r="AB25" s="77">
        <v>2</v>
      </c>
      <c r="AC25" s="77">
        <v>0</v>
      </c>
      <c r="AD25" s="77">
        <v>0</v>
      </c>
      <c r="AE25" s="77">
        <v>0</v>
      </c>
      <c r="AF25" s="77">
        <v>0</v>
      </c>
      <c r="AG25" s="77">
        <v>1</v>
      </c>
      <c r="AH25" s="77">
        <v>0</v>
      </c>
      <c r="AI25" s="77">
        <v>0</v>
      </c>
      <c r="AJ25" s="77">
        <v>0</v>
      </c>
      <c r="AK25" s="77">
        <v>0</v>
      </c>
      <c r="AL25" s="77">
        <v>0</v>
      </c>
      <c r="AM25" s="77">
        <v>0</v>
      </c>
      <c r="AN25" s="78">
        <f t="shared" si="0"/>
        <v>21380</v>
      </c>
    </row>
    <row r="26" spans="1:40" x14ac:dyDescent="0.25">
      <c r="A26" s="61" t="s">
        <v>679</v>
      </c>
      <c r="B26" s="61" t="s">
        <v>680</v>
      </c>
      <c r="C26" s="61" t="s">
        <v>681</v>
      </c>
      <c r="D26" s="61" t="s">
        <v>682</v>
      </c>
      <c r="E26" s="61" t="s">
        <v>683</v>
      </c>
      <c r="F26" s="61" t="s">
        <v>684</v>
      </c>
      <c r="G26" s="61" t="s">
        <v>685</v>
      </c>
      <c r="H26" s="61" t="s">
        <v>686</v>
      </c>
      <c r="I26" s="61" t="s">
        <v>687</v>
      </c>
      <c r="J26" s="61" t="s">
        <v>688</v>
      </c>
      <c r="K26" s="61" t="s">
        <v>689</v>
      </c>
      <c r="L26" s="61" t="s">
        <v>690</v>
      </c>
      <c r="M26" s="61" t="s">
        <v>691</v>
      </c>
      <c r="N26" s="61" t="s">
        <v>692</v>
      </c>
      <c r="O26" s="61" t="s">
        <v>693</v>
      </c>
      <c r="P26" s="61" t="s">
        <v>694</v>
      </c>
      <c r="Q26" s="61" t="s">
        <v>695</v>
      </c>
      <c r="R26" s="61" t="s">
        <v>696</v>
      </c>
      <c r="S26" s="61" t="s">
        <v>697</v>
      </c>
      <c r="T26" s="87" t="s">
        <v>21</v>
      </c>
      <c r="U26" s="65">
        <v>172</v>
      </c>
      <c r="V26" s="77">
        <v>1332</v>
      </c>
      <c r="W26" s="77">
        <v>11553</v>
      </c>
      <c r="X26" s="77">
        <v>7719</v>
      </c>
      <c r="Y26" s="77">
        <v>4957</v>
      </c>
      <c r="Z26" s="77">
        <v>0</v>
      </c>
      <c r="AA26" s="77">
        <v>0</v>
      </c>
      <c r="AB26" s="77">
        <v>3</v>
      </c>
      <c r="AC26" s="77">
        <v>1</v>
      </c>
      <c r="AD26" s="77">
        <v>0</v>
      </c>
      <c r="AE26" s="77">
        <v>0</v>
      </c>
      <c r="AF26" s="77">
        <v>0</v>
      </c>
      <c r="AG26" s="77">
        <v>0</v>
      </c>
      <c r="AH26" s="77">
        <v>0</v>
      </c>
      <c r="AI26" s="77">
        <v>0</v>
      </c>
      <c r="AJ26" s="77">
        <v>0</v>
      </c>
      <c r="AK26" s="77">
        <v>0</v>
      </c>
      <c r="AL26" s="77">
        <v>0</v>
      </c>
      <c r="AM26" s="77">
        <v>0</v>
      </c>
      <c r="AN26" s="78">
        <f t="shared" si="0"/>
        <v>25565</v>
      </c>
    </row>
    <row r="27" spans="1:40" x14ac:dyDescent="0.25">
      <c r="A27" s="61" t="s">
        <v>698</v>
      </c>
      <c r="B27" s="61" t="s">
        <v>699</v>
      </c>
      <c r="C27" s="61" t="s">
        <v>700</v>
      </c>
      <c r="D27" s="61" t="s">
        <v>701</v>
      </c>
      <c r="E27" s="61" t="s">
        <v>702</v>
      </c>
      <c r="F27" s="61" t="s">
        <v>703</v>
      </c>
      <c r="G27" s="61" t="s">
        <v>704</v>
      </c>
      <c r="H27" s="61" t="s">
        <v>705</v>
      </c>
      <c r="I27" s="61" t="s">
        <v>706</v>
      </c>
      <c r="J27" s="61" t="s">
        <v>707</v>
      </c>
      <c r="K27" s="61" t="s">
        <v>708</v>
      </c>
      <c r="L27" s="61" t="s">
        <v>709</v>
      </c>
      <c r="M27" s="61" t="s">
        <v>710</v>
      </c>
      <c r="N27" s="61" t="s">
        <v>711</v>
      </c>
      <c r="O27" s="61" t="s">
        <v>712</v>
      </c>
      <c r="P27" s="61" t="s">
        <v>713</v>
      </c>
      <c r="Q27" s="61" t="s">
        <v>714</v>
      </c>
      <c r="R27" s="61" t="s">
        <v>715</v>
      </c>
      <c r="S27" s="61" t="s">
        <v>716</v>
      </c>
      <c r="T27" s="87" t="s">
        <v>22</v>
      </c>
      <c r="U27" s="65">
        <v>475</v>
      </c>
      <c r="V27" s="77">
        <v>0</v>
      </c>
      <c r="W27" s="77">
        <v>135</v>
      </c>
      <c r="X27" s="77">
        <v>0</v>
      </c>
      <c r="Y27" s="77">
        <v>98</v>
      </c>
      <c r="Z27" s="77">
        <v>0</v>
      </c>
      <c r="AA27" s="77">
        <v>0</v>
      </c>
      <c r="AB27" s="77">
        <v>0</v>
      </c>
      <c r="AC27" s="77">
        <v>0</v>
      </c>
      <c r="AD27" s="77">
        <v>0</v>
      </c>
      <c r="AE27" s="77">
        <v>0</v>
      </c>
      <c r="AF27" s="77">
        <v>0</v>
      </c>
      <c r="AG27" s="77">
        <v>0</v>
      </c>
      <c r="AH27" s="77">
        <v>0</v>
      </c>
      <c r="AI27" s="77">
        <v>0</v>
      </c>
      <c r="AJ27" s="77">
        <v>0</v>
      </c>
      <c r="AK27" s="77">
        <v>0</v>
      </c>
      <c r="AL27" s="77">
        <v>0</v>
      </c>
      <c r="AM27" s="77">
        <v>0</v>
      </c>
      <c r="AN27" s="78">
        <f t="shared" si="0"/>
        <v>233</v>
      </c>
    </row>
    <row r="28" spans="1:40" x14ac:dyDescent="0.25">
      <c r="A28" s="61" t="s">
        <v>717</v>
      </c>
      <c r="B28" s="61" t="s">
        <v>718</v>
      </c>
      <c r="C28" s="61" t="s">
        <v>719</v>
      </c>
      <c r="D28" s="61" t="s">
        <v>720</v>
      </c>
      <c r="E28" s="61" t="s">
        <v>721</v>
      </c>
      <c r="F28" s="61" t="s">
        <v>722</v>
      </c>
      <c r="G28" s="61" t="s">
        <v>723</v>
      </c>
      <c r="H28" s="61" t="s">
        <v>724</v>
      </c>
      <c r="I28" s="61" t="s">
        <v>725</v>
      </c>
      <c r="J28" s="61" t="s">
        <v>726</v>
      </c>
      <c r="K28" s="61" t="s">
        <v>727</v>
      </c>
      <c r="L28" s="61" t="s">
        <v>728</v>
      </c>
      <c r="M28" s="61" t="s">
        <v>729</v>
      </c>
      <c r="N28" s="61" t="s">
        <v>730</v>
      </c>
      <c r="O28" s="61" t="s">
        <v>731</v>
      </c>
      <c r="P28" s="61" t="s">
        <v>732</v>
      </c>
      <c r="Q28" s="61" t="s">
        <v>733</v>
      </c>
      <c r="R28" s="61" t="s">
        <v>734</v>
      </c>
      <c r="S28" s="61" t="s">
        <v>735</v>
      </c>
      <c r="T28" s="87" t="s">
        <v>23</v>
      </c>
      <c r="U28" s="65">
        <v>480</v>
      </c>
      <c r="V28" s="77">
        <v>0</v>
      </c>
      <c r="W28" s="77">
        <v>660</v>
      </c>
      <c r="X28" s="77">
        <v>1201</v>
      </c>
      <c r="Y28" s="77">
        <v>159</v>
      </c>
      <c r="Z28" s="77">
        <v>0</v>
      </c>
      <c r="AA28" s="77">
        <v>0</v>
      </c>
      <c r="AB28" s="77">
        <v>0</v>
      </c>
      <c r="AC28" s="77">
        <v>0</v>
      </c>
      <c r="AD28" s="77">
        <v>0</v>
      </c>
      <c r="AE28" s="77">
        <v>0</v>
      </c>
      <c r="AF28" s="77">
        <v>0</v>
      </c>
      <c r="AG28" s="77">
        <v>0</v>
      </c>
      <c r="AH28" s="77">
        <v>0</v>
      </c>
      <c r="AI28" s="77">
        <v>0</v>
      </c>
      <c r="AJ28" s="77">
        <v>0</v>
      </c>
      <c r="AK28" s="77">
        <v>0</v>
      </c>
      <c r="AL28" s="77">
        <v>0</v>
      </c>
      <c r="AM28" s="77">
        <v>0</v>
      </c>
      <c r="AN28" s="78">
        <f t="shared" si="0"/>
        <v>2020</v>
      </c>
    </row>
    <row r="29" spans="1:40" x14ac:dyDescent="0.25">
      <c r="A29" s="61" t="s">
        <v>736</v>
      </c>
      <c r="B29" s="61" t="s">
        <v>737</v>
      </c>
      <c r="C29" s="61" t="s">
        <v>738</v>
      </c>
      <c r="D29" s="61" t="s">
        <v>739</v>
      </c>
      <c r="E29" s="61" t="s">
        <v>740</v>
      </c>
      <c r="F29" s="61" t="s">
        <v>741</v>
      </c>
      <c r="G29" s="61" t="s">
        <v>742</v>
      </c>
      <c r="H29" s="61" t="s">
        <v>743</v>
      </c>
      <c r="I29" s="61" t="s">
        <v>744</v>
      </c>
      <c r="J29" s="61" t="s">
        <v>745</v>
      </c>
      <c r="K29" s="61" t="s">
        <v>746</v>
      </c>
      <c r="L29" s="61" t="s">
        <v>747</v>
      </c>
      <c r="M29" s="61" t="s">
        <v>748</v>
      </c>
      <c r="N29" s="61" t="s">
        <v>749</v>
      </c>
      <c r="O29" s="61" t="s">
        <v>750</v>
      </c>
      <c r="P29" s="61" t="s">
        <v>751</v>
      </c>
      <c r="Q29" s="61" t="s">
        <v>752</v>
      </c>
      <c r="R29" s="61" t="s">
        <v>753</v>
      </c>
      <c r="S29" s="61" t="s">
        <v>754</v>
      </c>
      <c r="T29" s="87" t="s">
        <v>24</v>
      </c>
      <c r="U29" s="65">
        <v>490</v>
      </c>
      <c r="V29" s="77">
        <v>0</v>
      </c>
      <c r="W29" s="77">
        <v>2763</v>
      </c>
      <c r="X29" s="77">
        <v>1285</v>
      </c>
      <c r="Y29" s="77">
        <v>321</v>
      </c>
      <c r="Z29" s="77">
        <v>7</v>
      </c>
      <c r="AA29" s="77">
        <v>0</v>
      </c>
      <c r="AB29" s="77">
        <v>0</v>
      </c>
      <c r="AC29" s="77">
        <v>0</v>
      </c>
      <c r="AD29" s="77">
        <v>0</v>
      </c>
      <c r="AE29" s="77">
        <v>2</v>
      </c>
      <c r="AF29" s="77">
        <v>0</v>
      </c>
      <c r="AG29" s="77">
        <v>0</v>
      </c>
      <c r="AH29" s="77">
        <v>0</v>
      </c>
      <c r="AI29" s="77">
        <v>0</v>
      </c>
      <c r="AJ29" s="77">
        <v>1</v>
      </c>
      <c r="AK29" s="77">
        <v>0</v>
      </c>
      <c r="AL29" s="77">
        <v>0</v>
      </c>
      <c r="AM29" s="77">
        <v>0</v>
      </c>
      <c r="AN29" s="78">
        <f t="shared" si="0"/>
        <v>4379</v>
      </c>
    </row>
    <row r="30" spans="1:40" x14ac:dyDescent="0.25">
      <c r="A30" s="61" t="s">
        <v>755</v>
      </c>
      <c r="B30" s="61" t="s">
        <v>756</v>
      </c>
      <c r="C30" s="61" t="s">
        <v>757</v>
      </c>
      <c r="D30" s="61" t="s">
        <v>758</v>
      </c>
      <c r="E30" s="61" t="s">
        <v>759</v>
      </c>
      <c r="F30" s="61" t="s">
        <v>760</v>
      </c>
      <c r="G30" s="61" t="s">
        <v>761</v>
      </c>
      <c r="H30" s="61" t="s">
        <v>762</v>
      </c>
      <c r="I30" s="61" t="s">
        <v>763</v>
      </c>
      <c r="J30" s="61" t="s">
        <v>764</v>
      </c>
      <c r="K30" s="61" t="s">
        <v>765</v>
      </c>
      <c r="L30" s="61" t="s">
        <v>766</v>
      </c>
      <c r="M30" s="61" t="s">
        <v>767</v>
      </c>
      <c r="N30" s="61" t="s">
        <v>768</v>
      </c>
      <c r="O30" s="61" t="s">
        <v>769</v>
      </c>
      <c r="P30" s="61" t="s">
        <v>770</v>
      </c>
      <c r="Q30" s="61" t="s">
        <v>771</v>
      </c>
      <c r="R30" s="61" t="s">
        <v>772</v>
      </c>
      <c r="S30" s="61" t="s">
        <v>773</v>
      </c>
      <c r="T30" s="87" t="s">
        <v>25</v>
      </c>
      <c r="U30" s="65">
        <v>659</v>
      </c>
      <c r="V30" s="77">
        <v>0</v>
      </c>
      <c r="W30" s="77">
        <v>748</v>
      </c>
      <c r="X30" s="77">
        <v>627</v>
      </c>
      <c r="Y30" s="77">
        <v>66</v>
      </c>
      <c r="Z30" s="77">
        <v>0</v>
      </c>
      <c r="AA30" s="77">
        <v>0</v>
      </c>
      <c r="AB30" s="77">
        <v>0</v>
      </c>
      <c r="AC30" s="77">
        <v>0</v>
      </c>
      <c r="AD30" s="77">
        <v>0</v>
      </c>
      <c r="AE30" s="77">
        <v>0</v>
      </c>
      <c r="AF30" s="77">
        <v>0</v>
      </c>
      <c r="AG30" s="77">
        <v>0</v>
      </c>
      <c r="AH30" s="77">
        <v>0</v>
      </c>
      <c r="AI30" s="77">
        <v>0</v>
      </c>
      <c r="AJ30" s="77">
        <v>0</v>
      </c>
      <c r="AK30" s="77">
        <v>0</v>
      </c>
      <c r="AL30" s="77">
        <v>0</v>
      </c>
      <c r="AM30" s="77">
        <v>0</v>
      </c>
      <c r="AN30" s="78">
        <f t="shared" si="0"/>
        <v>1441</v>
      </c>
    </row>
    <row r="31" spans="1:40" x14ac:dyDescent="0.25">
      <c r="A31" s="61" t="s">
        <v>774</v>
      </c>
      <c r="B31" s="61" t="s">
        <v>775</v>
      </c>
      <c r="C31" s="61" t="s">
        <v>776</v>
      </c>
      <c r="D31" s="61" t="s">
        <v>777</v>
      </c>
      <c r="E31" s="61" t="s">
        <v>778</v>
      </c>
      <c r="F31" s="61" t="s">
        <v>779</v>
      </c>
      <c r="G31" s="61" t="s">
        <v>780</v>
      </c>
      <c r="H31" s="61" t="s">
        <v>781</v>
      </c>
      <c r="I31" s="61" t="s">
        <v>782</v>
      </c>
      <c r="J31" s="61" t="s">
        <v>783</v>
      </c>
      <c r="K31" s="61" t="s">
        <v>784</v>
      </c>
      <c r="L31" s="61" t="s">
        <v>785</v>
      </c>
      <c r="M31" s="61" t="s">
        <v>786</v>
      </c>
      <c r="N31" s="61" t="s">
        <v>787</v>
      </c>
      <c r="O31" s="61" t="s">
        <v>788</v>
      </c>
      <c r="P31" s="61" t="s">
        <v>789</v>
      </c>
      <c r="Q31" s="61" t="s">
        <v>790</v>
      </c>
      <c r="R31" s="61" t="s">
        <v>791</v>
      </c>
      <c r="S31" s="61" t="s">
        <v>792</v>
      </c>
      <c r="T31" s="87" t="s">
        <v>26</v>
      </c>
      <c r="U31" s="65">
        <v>665</v>
      </c>
      <c r="V31" s="77">
        <v>0</v>
      </c>
      <c r="W31" s="77">
        <v>768</v>
      </c>
      <c r="X31" s="77">
        <v>1771</v>
      </c>
      <c r="Y31" s="77">
        <v>128</v>
      </c>
      <c r="Z31" s="77">
        <v>2</v>
      </c>
      <c r="AA31" s="77">
        <v>0</v>
      </c>
      <c r="AB31" s="77">
        <v>0</v>
      </c>
      <c r="AC31" s="77">
        <v>0</v>
      </c>
      <c r="AD31" s="77">
        <v>0</v>
      </c>
      <c r="AE31" s="77">
        <v>0</v>
      </c>
      <c r="AF31" s="77">
        <v>0</v>
      </c>
      <c r="AG31" s="77">
        <v>0</v>
      </c>
      <c r="AH31" s="77">
        <v>0</v>
      </c>
      <c r="AI31" s="77">
        <v>0</v>
      </c>
      <c r="AJ31" s="77">
        <v>1</v>
      </c>
      <c r="AK31" s="77">
        <v>0</v>
      </c>
      <c r="AL31" s="77">
        <v>0</v>
      </c>
      <c r="AM31" s="77">
        <v>0</v>
      </c>
      <c r="AN31" s="78">
        <f t="shared" si="0"/>
        <v>2670</v>
      </c>
    </row>
    <row r="32" spans="1:40" x14ac:dyDescent="0.25">
      <c r="A32" s="61" t="s">
        <v>793</v>
      </c>
      <c r="B32" s="61" t="s">
        <v>794</v>
      </c>
      <c r="C32" s="61" t="s">
        <v>795</v>
      </c>
      <c r="D32" s="61" t="s">
        <v>796</v>
      </c>
      <c r="E32" s="61" t="s">
        <v>797</v>
      </c>
      <c r="F32" s="61" t="s">
        <v>798</v>
      </c>
      <c r="G32" s="61" t="s">
        <v>799</v>
      </c>
      <c r="H32" s="61" t="s">
        <v>800</v>
      </c>
      <c r="I32" s="61" t="s">
        <v>801</v>
      </c>
      <c r="J32" s="61" t="s">
        <v>802</v>
      </c>
      <c r="K32" s="61" t="s">
        <v>803</v>
      </c>
      <c r="L32" s="61" t="s">
        <v>804</v>
      </c>
      <c r="M32" s="61" t="s">
        <v>805</v>
      </c>
      <c r="N32" s="61" t="s">
        <v>806</v>
      </c>
      <c r="O32" s="61" t="s">
        <v>807</v>
      </c>
      <c r="P32" s="61" t="s">
        <v>808</v>
      </c>
      <c r="Q32" s="61" t="s">
        <v>809</v>
      </c>
      <c r="R32" s="61" t="s">
        <v>810</v>
      </c>
      <c r="S32" s="61" t="s">
        <v>811</v>
      </c>
      <c r="T32" s="87" t="s">
        <v>27</v>
      </c>
      <c r="U32" s="65">
        <v>837</v>
      </c>
      <c r="V32" s="77">
        <v>1938</v>
      </c>
      <c r="W32" s="77">
        <v>16042</v>
      </c>
      <c r="X32" s="77">
        <v>8351</v>
      </c>
      <c r="Y32" s="77">
        <v>5551</v>
      </c>
      <c r="Z32" s="77">
        <v>9</v>
      </c>
      <c r="AA32" s="77">
        <v>0</v>
      </c>
      <c r="AB32" s="77">
        <v>0</v>
      </c>
      <c r="AC32" s="77">
        <v>1</v>
      </c>
      <c r="AD32" s="77">
        <v>2</v>
      </c>
      <c r="AE32" s="77">
        <v>0</v>
      </c>
      <c r="AF32" s="77">
        <v>0</v>
      </c>
      <c r="AG32" s="77">
        <v>0</v>
      </c>
      <c r="AH32" s="77">
        <v>0</v>
      </c>
      <c r="AI32" s="77">
        <v>0</v>
      </c>
      <c r="AJ32" s="77">
        <v>0</v>
      </c>
      <c r="AK32" s="77">
        <v>1</v>
      </c>
      <c r="AL32" s="77">
        <v>0</v>
      </c>
      <c r="AM32" s="77">
        <v>0</v>
      </c>
      <c r="AN32" s="78">
        <f t="shared" si="0"/>
        <v>31895</v>
      </c>
    </row>
    <row r="33" spans="1:40" x14ac:dyDescent="0.25">
      <c r="A33" s="61" t="s">
        <v>812</v>
      </c>
      <c r="B33" s="61" t="s">
        <v>813</v>
      </c>
      <c r="C33" s="61" t="s">
        <v>814</v>
      </c>
      <c r="D33" s="61" t="s">
        <v>815</v>
      </c>
      <c r="E33" s="61" t="s">
        <v>816</v>
      </c>
      <c r="F33" s="61" t="s">
        <v>817</v>
      </c>
      <c r="G33" s="61" t="s">
        <v>818</v>
      </c>
      <c r="H33" s="61" t="s">
        <v>819</v>
      </c>
      <c r="I33" s="61" t="s">
        <v>820</v>
      </c>
      <c r="J33" s="61" t="s">
        <v>821</v>
      </c>
      <c r="K33" s="61" t="s">
        <v>822</v>
      </c>
      <c r="L33" s="61" t="s">
        <v>823</v>
      </c>
      <c r="M33" s="61" t="s">
        <v>824</v>
      </c>
      <c r="N33" s="61" t="s">
        <v>825</v>
      </c>
      <c r="O33" s="61" t="s">
        <v>826</v>
      </c>
      <c r="P33" s="61" t="s">
        <v>827</v>
      </c>
      <c r="Q33" s="61" t="s">
        <v>828</v>
      </c>
      <c r="R33" s="61" t="s">
        <v>829</v>
      </c>
      <c r="S33" s="61" t="s">
        <v>830</v>
      </c>
      <c r="T33" s="87" t="s">
        <v>28</v>
      </c>
      <c r="U33" s="65">
        <v>873</v>
      </c>
      <c r="V33" s="77">
        <v>0</v>
      </c>
      <c r="W33" s="77">
        <v>0</v>
      </c>
      <c r="X33" s="77">
        <v>128</v>
      </c>
      <c r="Y33" s="77">
        <v>10</v>
      </c>
      <c r="Z33" s="77">
        <v>0</v>
      </c>
      <c r="AA33" s="77">
        <v>0</v>
      </c>
      <c r="AB33" s="77">
        <v>0</v>
      </c>
      <c r="AC33" s="77">
        <v>0</v>
      </c>
      <c r="AD33" s="77">
        <v>0</v>
      </c>
      <c r="AE33" s="77">
        <v>0</v>
      </c>
      <c r="AF33" s="77">
        <v>0</v>
      </c>
      <c r="AG33" s="77">
        <v>0</v>
      </c>
      <c r="AH33" s="77">
        <v>0</v>
      </c>
      <c r="AI33" s="77">
        <v>0</v>
      </c>
      <c r="AJ33" s="77">
        <v>0</v>
      </c>
      <c r="AK33" s="77">
        <v>0</v>
      </c>
      <c r="AL33" s="77">
        <v>0</v>
      </c>
      <c r="AM33" s="77">
        <v>0</v>
      </c>
      <c r="AN33" s="78">
        <f t="shared" si="0"/>
        <v>138</v>
      </c>
    </row>
    <row r="34" spans="1:40" ht="15.75" x14ac:dyDescent="0.25">
      <c r="A34" s="61" t="s">
        <v>300</v>
      </c>
      <c r="B34" s="61" t="s">
        <v>301</v>
      </c>
      <c r="C34" s="61" t="s">
        <v>299</v>
      </c>
      <c r="D34" s="61" t="s">
        <v>294</v>
      </c>
      <c r="E34" s="61" t="s">
        <v>295</v>
      </c>
      <c r="F34" s="61" t="s">
        <v>297</v>
      </c>
      <c r="G34" s="61" t="s">
        <v>292</v>
      </c>
      <c r="H34" s="61" t="s">
        <v>289</v>
      </c>
      <c r="I34" s="61" t="s">
        <v>291</v>
      </c>
      <c r="J34" s="61" t="s">
        <v>302</v>
      </c>
      <c r="K34" s="61" t="s">
        <v>290</v>
      </c>
      <c r="L34" s="61" t="s">
        <v>303</v>
      </c>
      <c r="M34" s="61" t="s">
        <v>304</v>
      </c>
      <c r="N34" s="61" t="s">
        <v>296</v>
      </c>
      <c r="O34" s="61" t="s">
        <v>298</v>
      </c>
      <c r="P34" s="61" t="s">
        <v>305</v>
      </c>
      <c r="Q34" s="61" t="s">
        <v>307</v>
      </c>
      <c r="R34" s="61" t="s">
        <v>306</v>
      </c>
      <c r="S34" s="61" t="s">
        <v>293</v>
      </c>
      <c r="T34" s="100" t="s">
        <v>347</v>
      </c>
      <c r="U34" s="66"/>
      <c r="V34" s="86">
        <v>0</v>
      </c>
      <c r="W34" s="86">
        <v>9236</v>
      </c>
      <c r="X34" s="86">
        <v>23335</v>
      </c>
      <c r="Y34" s="86">
        <v>2913</v>
      </c>
      <c r="Z34" s="86">
        <v>15</v>
      </c>
      <c r="AA34" s="86">
        <v>21</v>
      </c>
      <c r="AB34" s="86">
        <v>0</v>
      </c>
      <c r="AC34" s="86">
        <v>0</v>
      </c>
      <c r="AD34" s="86">
        <v>3</v>
      </c>
      <c r="AE34" s="86">
        <v>11</v>
      </c>
      <c r="AF34" s="86">
        <v>157</v>
      </c>
      <c r="AG34" s="86">
        <v>2</v>
      </c>
      <c r="AH34" s="86">
        <v>1</v>
      </c>
      <c r="AI34" s="86">
        <v>12</v>
      </c>
      <c r="AJ34" s="86">
        <v>1</v>
      </c>
      <c r="AK34" s="86">
        <v>0</v>
      </c>
      <c r="AL34" s="86">
        <v>0</v>
      </c>
      <c r="AM34" s="86">
        <v>0</v>
      </c>
      <c r="AN34" s="96">
        <f t="shared" si="0"/>
        <v>35707</v>
      </c>
    </row>
    <row r="35" spans="1:40" x14ac:dyDescent="0.25">
      <c r="A35" s="61" t="s">
        <v>831</v>
      </c>
      <c r="B35" s="61" t="s">
        <v>832</v>
      </c>
      <c r="C35" s="61" t="s">
        <v>833</v>
      </c>
      <c r="D35" s="61" t="s">
        <v>834</v>
      </c>
      <c r="E35" s="61" t="s">
        <v>835</v>
      </c>
      <c r="F35" s="61" t="s">
        <v>836</v>
      </c>
      <c r="G35" s="61" t="s">
        <v>837</v>
      </c>
      <c r="H35" s="61" t="s">
        <v>838</v>
      </c>
      <c r="I35" s="61" t="s">
        <v>839</v>
      </c>
      <c r="J35" s="61" t="s">
        <v>840</v>
      </c>
      <c r="K35" s="61" t="s">
        <v>841</v>
      </c>
      <c r="L35" s="61" t="s">
        <v>842</v>
      </c>
      <c r="M35" s="61" t="s">
        <v>843</v>
      </c>
      <c r="N35" s="61" t="s">
        <v>844</v>
      </c>
      <c r="O35" s="61" t="s">
        <v>845</v>
      </c>
      <c r="P35" s="61" t="s">
        <v>846</v>
      </c>
      <c r="Q35" s="61" t="s">
        <v>847</v>
      </c>
      <c r="R35" s="61" t="s">
        <v>848</v>
      </c>
      <c r="S35" s="61" t="s">
        <v>849</v>
      </c>
      <c r="T35" s="87" t="s">
        <v>30</v>
      </c>
      <c r="U35" s="65">
        <v>31</v>
      </c>
      <c r="V35" s="77">
        <v>0</v>
      </c>
      <c r="W35" s="77">
        <v>263</v>
      </c>
      <c r="X35" s="77">
        <v>3577</v>
      </c>
      <c r="Y35" s="77">
        <v>540</v>
      </c>
      <c r="Z35" s="77">
        <v>3</v>
      </c>
      <c r="AA35" s="77">
        <v>0</v>
      </c>
      <c r="AB35" s="77">
        <v>0</v>
      </c>
      <c r="AC35" s="77">
        <v>0</v>
      </c>
      <c r="AD35" s="77">
        <v>1</v>
      </c>
      <c r="AE35" s="77">
        <v>6</v>
      </c>
      <c r="AF35" s="77">
        <v>0</v>
      </c>
      <c r="AG35" s="77">
        <v>1</v>
      </c>
      <c r="AH35" s="77">
        <v>0</v>
      </c>
      <c r="AI35" s="77">
        <v>0</v>
      </c>
      <c r="AJ35" s="77">
        <v>0</v>
      </c>
      <c r="AK35" s="77">
        <v>0</v>
      </c>
      <c r="AL35" s="77">
        <v>0</v>
      </c>
      <c r="AM35" s="77">
        <v>0</v>
      </c>
      <c r="AN35" s="78">
        <f t="shared" si="0"/>
        <v>4391</v>
      </c>
    </row>
    <row r="36" spans="1:40" x14ac:dyDescent="0.25">
      <c r="A36" s="61" t="s">
        <v>850</v>
      </c>
      <c r="B36" s="61" t="s">
        <v>851</v>
      </c>
      <c r="C36" s="61" t="s">
        <v>852</v>
      </c>
      <c r="D36" s="61" t="s">
        <v>853</v>
      </c>
      <c r="E36" s="61" t="s">
        <v>854</v>
      </c>
      <c r="F36" s="61" t="s">
        <v>855</v>
      </c>
      <c r="G36" s="61" t="s">
        <v>856</v>
      </c>
      <c r="H36" s="61" t="s">
        <v>857</v>
      </c>
      <c r="I36" s="61" t="s">
        <v>858</v>
      </c>
      <c r="J36" s="61" t="s">
        <v>859</v>
      </c>
      <c r="K36" s="61" t="s">
        <v>860</v>
      </c>
      <c r="L36" s="61" t="s">
        <v>861</v>
      </c>
      <c r="M36" s="61" t="s">
        <v>862</v>
      </c>
      <c r="N36" s="61" t="s">
        <v>863</v>
      </c>
      <c r="O36" s="61" t="s">
        <v>864</v>
      </c>
      <c r="P36" s="61" t="s">
        <v>865</v>
      </c>
      <c r="Q36" s="61" t="s">
        <v>866</v>
      </c>
      <c r="R36" s="61" t="s">
        <v>867</v>
      </c>
      <c r="S36" s="61" t="s">
        <v>868</v>
      </c>
      <c r="T36" s="87" t="s">
        <v>31</v>
      </c>
      <c r="U36" s="65">
        <v>40</v>
      </c>
      <c r="V36" s="77">
        <v>0</v>
      </c>
      <c r="W36" s="77">
        <v>7</v>
      </c>
      <c r="X36" s="77">
        <v>1082</v>
      </c>
      <c r="Y36" s="77">
        <v>188</v>
      </c>
      <c r="Z36" s="77">
        <v>0</v>
      </c>
      <c r="AA36" s="77">
        <v>0</v>
      </c>
      <c r="AB36" s="77">
        <v>0</v>
      </c>
      <c r="AC36" s="77">
        <v>0</v>
      </c>
      <c r="AD36" s="77">
        <v>1</v>
      </c>
      <c r="AE36" s="77">
        <v>0</v>
      </c>
      <c r="AF36" s="77">
        <v>0</v>
      </c>
      <c r="AG36" s="77">
        <v>0</v>
      </c>
      <c r="AH36" s="77">
        <v>0</v>
      </c>
      <c r="AI36" s="77">
        <v>3</v>
      </c>
      <c r="AJ36" s="77">
        <v>0</v>
      </c>
      <c r="AK36" s="77">
        <v>0</v>
      </c>
      <c r="AL36" s="77">
        <v>0</v>
      </c>
      <c r="AM36" s="77">
        <v>0</v>
      </c>
      <c r="AN36" s="78">
        <f t="shared" si="0"/>
        <v>1281</v>
      </c>
    </row>
    <row r="37" spans="1:40" x14ac:dyDescent="0.25">
      <c r="A37" s="61" t="s">
        <v>869</v>
      </c>
      <c r="B37" s="61" t="s">
        <v>870</v>
      </c>
      <c r="C37" s="61" t="s">
        <v>871</v>
      </c>
      <c r="D37" s="61" t="s">
        <v>872</v>
      </c>
      <c r="E37" s="61" t="s">
        <v>873</v>
      </c>
      <c r="F37" s="61" t="s">
        <v>874</v>
      </c>
      <c r="G37" s="61" t="s">
        <v>875</v>
      </c>
      <c r="H37" s="61" t="s">
        <v>876</v>
      </c>
      <c r="I37" s="61" t="s">
        <v>877</v>
      </c>
      <c r="J37" s="61" t="s">
        <v>878</v>
      </c>
      <c r="K37" s="61" t="s">
        <v>879</v>
      </c>
      <c r="L37" s="61" t="s">
        <v>880</v>
      </c>
      <c r="M37" s="61" t="s">
        <v>881</v>
      </c>
      <c r="N37" s="61" t="s">
        <v>882</v>
      </c>
      <c r="O37" s="61" t="s">
        <v>883</v>
      </c>
      <c r="P37" s="61" t="s">
        <v>884</v>
      </c>
      <c r="Q37" s="61" t="s">
        <v>885</v>
      </c>
      <c r="R37" s="61" t="s">
        <v>886</v>
      </c>
      <c r="S37" s="61" t="s">
        <v>887</v>
      </c>
      <c r="T37" s="87" t="s">
        <v>32</v>
      </c>
      <c r="U37" s="65">
        <v>190</v>
      </c>
      <c r="V37" s="77">
        <v>0</v>
      </c>
      <c r="W37" s="77">
        <v>759</v>
      </c>
      <c r="X37" s="77">
        <v>1631</v>
      </c>
      <c r="Y37" s="77">
        <v>316</v>
      </c>
      <c r="Z37" s="77">
        <v>0</v>
      </c>
      <c r="AA37" s="77">
        <v>21</v>
      </c>
      <c r="AB37" s="77">
        <v>0</v>
      </c>
      <c r="AC37" s="77">
        <v>0</v>
      </c>
      <c r="AD37" s="77">
        <v>0</v>
      </c>
      <c r="AE37" s="77">
        <v>0</v>
      </c>
      <c r="AF37" s="77">
        <v>157</v>
      </c>
      <c r="AG37" s="77">
        <v>0</v>
      </c>
      <c r="AH37" s="77">
        <v>0</v>
      </c>
      <c r="AI37" s="77">
        <v>0</v>
      </c>
      <c r="AJ37" s="77">
        <v>1</v>
      </c>
      <c r="AK37" s="77">
        <v>0</v>
      </c>
      <c r="AL37" s="77">
        <v>0</v>
      </c>
      <c r="AM37" s="77">
        <v>0</v>
      </c>
      <c r="AN37" s="78">
        <f t="shared" si="0"/>
        <v>2885</v>
      </c>
    </row>
    <row r="38" spans="1:40" x14ac:dyDescent="0.25">
      <c r="A38" s="61" t="s">
        <v>888</v>
      </c>
      <c r="B38" s="61" t="s">
        <v>889</v>
      </c>
      <c r="C38" s="61" t="s">
        <v>890</v>
      </c>
      <c r="D38" s="61" t="s">
        <v>891</v>
      </c>
      <c r="E38" s="61" t="s">
        <v>892</v>
      </c>
      <c r="F38" s="61" t="s">
        <v>893</v>
      </c>
      <c r="G38" s="61" t="s">
        <v>894</v>
      </c>
      <c r="H38" s="61" t="s">
        <v>895</v>
      </c>
      <c r="I38" s="61" t="s">
        <v>896</v>
      </c>
      <c r="J38" s="61" t="s">
        <v>897</v>
      </c>
      <c r="K38" s="61" t="s">
        <v>898</v>
      </c>
      <c r="L38" s="61" t="s">
        <v>899</v>
      </c>
      <c r="M38" s="61" t="s">
        <v>900</v>
      </c>
      <c r="N38" s="61" t="s">
        <v>901</v>
      </c>
      <c r="O38" s="61" t="s">
        <v>902</v>
      </c>
      <c r="P38" s="61" t="s">
        <v>903</v>
      </c>
      <c r="Q38" s="61" t="s">
        <v>904</v>
      </c>
      <c r="R38" s="61" t="s">
        <v>905</v>
      </c>
      <c r="S38" s="61" t="s">
        <v>906</v>
      </c>
      <c r="T38" s="87" t="s">
        <v>33</v>
      </c>
      <c r="U38" s="65">
        <v>604</v>
      </c>
      <c r="V38" s="77">
        <v>0</v>
      </c>
      <c r="W38" s="77">
        <v>629</v>
      </c>
      <c r="X38" s="77">
        <v>2347</v>
      </c>
      <c r="Y38" s="77">
        <v>292</v>
      </c>
      <c r="Z38" s="77">
        <v>3</v>
      </c>
      <c r="AA38" s="77">
        <v>0</v>
      </c>
      <c r="AB38" s="77">
        <v>0</v>
      </c>
      <c r="AC38" s="77">
        <v>0</v>
      </c>
      <c r="AD38" s="77">
        <v>0</v>
      </c>
      <c r="AE38" s="77">
        <v>0</v>
      </c>
      <c r="AF38" s="77">
        <v>0</v>
      </c>
      <c r="AG38" s="77">
        <v>0</v>
      </c>
      <c r="AH38" s="77">
        <v>0</v>
      </c>
      <c r="AI38" s="77">
        <v>4</v>
      </c>
      <c r="AJ38" s="77">
        <v>0</v>
      </c>
      <c r="AK38" s="77">
        <v>0</v>
      </c>
      <c r="AL38" s="77">
        <v>0</v>
      </c>
      <c r="AM38" s="77">
        <v>0</v>
      </c>
      <c r="AN38" s="78">
        <f t="shared" si="0"/>
        <v>3275</v>
      </c>
    </row>
    <row r="39" spans="1:40" x14ac:dyDescent="0.25">
      <c r="A39" s="61" t="s">
        <v>907</v>
      </c>
      <c r="B39" s="61" t="s">
        <v>908</v>
      </c>
      <c r="C39" s="61" t="s">
        <v>909</v>
      </c>
      <c r="D39" s="61" t="s">
        <v>910</v>
      </c>
      <c r="E39" s="61" t="s">
        <v>911</v>
      </c>
      <c r="F39" s="61" t="s">
        <v>912</v>
      </c>
      <c r="G39" s="61" t="s">
        <v>913</v>
      </c>
      <c r="H39" s="61" t="s">
        <v>914</v>
      </c>
      <c r="I39" s="61" t="s">
        <v>915</v>
      </c>
      <c r="J39" s="61" t="s">
        <v>916</v>
      </c>
      <c r="K39" s="61" t="s">
        <v>917</v>
      </c>
      <c r="L39" s="61" t="s">
        <v>918</v>
      </c>
      <c r="M39" s="61" t="s">
        <v>919</v>
      </c>
      <c r="N39" s="61" t="s">
        <v>920</v>
      </c>
      <c r="O39" s="61" t="s">
        <v>921</v>
      </c>
      <c r="P39" s="61" t="s">
        <v>922</v>
      </c>
      <c r="Q39" s="61" t="s">
        <v>923</v>
      </c>
      <c r="R39" s="61" t="s">
        <v>924</v>
      </c>
      <c r="S39" s="61" t="s">
        <v>925</v>
      </c>
      <c r="T39" s="87" t="s">
        <v>34</v>
      </c>
      <c r="U39" s="65">
        <v>670</v>
      </c>
      <c r="V39" s="77">
        <v>0</v>
      </c>
      <c r="W39" s="77">
        <v>1169</v>
      </c>
      <c r="X39" s="77">
        <v>2099</v>
      </c>
      <c r="Y39" s="77">
        <v>410</v>
      </c>
      <c r="Z39" s="77">
        <v>1</v>
      </c>
      <c r="AA39" s="77">
        <v>0</v>
      </c>
      <c r="AB39" s="77">
        <v>0</v>
      </c>
      <c r="AC39" s="77">
        <v>0</v>
      </c>
      <c r="AD39" s="77">
        <v>0</v>
      </c>
      <c r="AE39" s="77">
        <v>0</v>
      </c>
      <c r="AF39" s="77">
        <v>0</v>
      </c>
      <c r="AG39" s="77">
        <v>0</v>
      </c>
      <c r="AH39" s="77">
        <v>1</v>
      </c>
      <c r="AI39" s="77">
        <v>0</v>
      </c>
      <c r="AJ39" s="77">
        <v>0</v>
      </c>
      <c r="AK39" s="77">
        <v>0</v>
      </c>
      <c r="AL39" s="77">
        <v>0</v>
      </c>
      <c r="AM39" s="77">
        <v>0</v>
      </c>
      <c r="AN39" s="78">
        <f t="shared" ref="AN39:AN70" si="1">SUM(V39:AM39)</f>
        <v>3680</v>
      </c>
    </row>
    <row r="40" spans="1:40" x14ac:dyDescent="0.25">
      <c r="A40" s="61" t="s">
        <v>926</v>
      </c>
      <c r="B40" s="61" t="s">
        <v>927</v>
      </c>
      <c r="C40" s="61" t="s">
        <v>928</v>
      </c>
      <c r="D40" s="61" t="s">
        <v>929</v>
      </c>
      <c r="E40" s="61" t="s">
        <v>930</v>
      </c>
      <c r="F40" s="61" t="s">
        <v>931</v>
      </c>
      <c r="G40" s="61" t="s">
        <v>932</v>
      </c>
      <c r="H40" s="61" t="s">
        <v>933</v>
      </c>
      <c r="I40" s="61" t="s">
        <v>934</v>
      </c>
      <c r="J40" s="61" t="s">
        <v>935</v>
      </c>
      <c r="K40" s="61" t="s">
        <v>936</v>
      </c>
      <c r="L40" s="61" t="s">
        <v>937</v>
      </c>
      <c r="M40" s="61" t="s">
        <v>938</v>
      </c>
      <c r="N40" s="61" t="s">
        <v>939</v>
      </c>
      <c r="O40" s="61" t="s">
        <v>940</v>
      </c>
      <c r="P40" s="61" t="s">
        <v>941</v>
      </c>
      <c r="Q40" s="61" t="s">
        <v>942</v>
      </c>
      <c r="R40" s="61" t="s">
        <v>943</v>
      </c>
      <c r="S40" s="61" t="s">
        <v>944</v>
      </c>
      <c r="T40" s="87" t="s">
        <v>35</v>
      </c>
      <c r="U40" s="65">
        <v>690</v>
      </c>
      <c r="V40" s="77">
        <v>0</v>
      </c>
      <c r="W40" s="77">
        <v>71</v>
      </c>
      <c r="X40" s="77">
        <v>884</v>
      </c>
      <c r="Y40" s="77">
        <v>329</v>
      </c>
      <c r="Z40" s="77">
        <v>0</v>
      </c>
      <c r="AA40" s="77">
        <v>0</v>
      </c>
      <c r="AB40" s="77">
        <v>0</v>
      </c>
      <c r="AC40" s="77">
        <v>0</v>
      </c>
      <c r="AD40" s="77">
        <v>1</v>
      </c>
      <c r="AE40" s="77">
        <v>2</v>
      </c>
      <c r="AF40" s="77">
        <v>0</v>
      </c>
      <c r="AG40" s="77">
        <v>1</v>
      </c>
      <c r="AH40" s="77">
        <v>0</v>
      </c>
      <c r="AI40" s="77">
        <v>0</v>
      </c>
      <c r="AJ40" s="77">
        <v>0</v>
      </c>
      <c r="AK40" s="77">
        <v>0</v>
      </c>
      <c r="AL40" s="77">
        <v>0</v>
      </c>
      <c r="AM40" s="77">
        <v>0</v>
      </c>
      <c r="AN40" s="78">
        <f t="shared" si="1"/>
        <v>1288</v>
      </c>
    </row>
    <row r="41" spans="1:40" x14ac:dyDescent="0.25">
      <c r="A41" s="61" t="s">
        <v>945</v>
      </c>
      <c r="B41" s="61" t="s">
        <v>946</v>
      </c>
      <c r="C41" s="61" t="s">
        <v>947</v>
      </c>
      <c r="D41" s="61" t="s">
        <v>948</v>
      </c>
      <c r="E41" s="61" t="s">
        <v>949</v>
      </c>
      <c r="F41" s="61" t="s">
        <v>950</v>
      </c>
      <c r="G41" s="61" t="s">
        <v>951</v>
      </c>
      <c r="H41" s="61" t="s">
        <v>952</v>
      </c>
      <c r="I41" s="61" t="s">
        <v>953</v>
      </c>
      <c r="J41" s="61" t="s">
        <v>954</v>
      </c>
      <c r="K41" s="61" t="s">
        <v>955</v>
      </c>
      <c r="L41" s="61" t="s">
        <v>956</v>
      </c>
      <c r="M41" s="61" t="s">
        <v>957</v>
      </c>
      <c r="N41" s="61" t="s">
        <v>958</v>
      </c>
      <c r="O41" s="61" t="s">
        <v>959</v>
      </c>
      <c r="P41" s="61" t="s">
        <v>960</v>
      </c>
      <c r="Q41" s="61" t="s">
        <v>961</v>
      </c>
      <c r="R41" s="61" t="s">
        <v>962</v>
      </c>
      <c r="S41" s="61" t="s">
        <v>963</v>
      </c>
      <c r="T41" s="87" t="s">
        <v>36</v>
      </c>
      <c r="U41" s="65">
        <v>736</v>
      </c>
      <c r="V41" s="77">
        <v>0</v>
      </c>
      <c r="W41" s="77">
        <v>4472</v>
      </c>
      <c r="X41" s="77">
        <v>8857</v>
      </c>
      <c r="Y41" s="77">
        <v>272</v>
      </c>
      <c r="Z41" s="77">
        <v>3</v>
      </c>
      <c r="AA41" s="77">
        <v>0</v>
      </c>
      <c r="AB41" s="77">
        <v>0</v>
      </c>
      <c r="AC41" s="77">
        <v>0</v>
      </c>
      <c r="AD41" s="77">
        <v>0</v>
      </c>
      <c r="AE41" s="77">
        <v>0</v>
      </c>
      <c r="AF41" s="77">
        <v>0</v>
      </c>
      <c r="AG41" s="77">
        <v>0</v>
      </c>
      <c r="AH41" s="77">
        <v>0</v>
      </c>
      <c r="AI41" s="77">
        <v>1</v>
      </c>
      <c r="AJ41" s="77">
        <v>0</v>
      </c>
      <c r="AK41" s="77">
        <v>0</v>
      </c>
      <c r="AL41" s="77">
        <v>0</v>
      </c>
      <c r="AM41" s="77">
        <v>0</v>
      </c>
      <c r="AN41" s="78">
        <f t="shared" si="1"/>
        <v>13605</v>
      </c>
    </row>
    <row r="42" spans="1:40" x14ac:dyDescent="0.25">
      <c r="A42" s="61" t="s">
        <v>964</v>
      </c>
      <c r="B42" s="61" t="s">
        <v>965</v>
      </c>
      <c r="C42" s="61" t="s">
        <v>966</v>
      </c>
      <c r="D42" s="61" t="s">
        <v>967</v>
      </c>
      <c r="E42" s="61" t="s">
        <v>968</v>
      </c>
      <c r="F42" s="61" t="s">
        <v>969</v>
      </c>
      <c r="G42" s="61" t="s">
        <v>970</v>
      </c>
      <c r="H42" s="61" t="s">
        <v>971</v>
      </c>
      <c r="I42" s="61" t="s">
        <v>972</v>
      </c>
      <c r="J42" s="61" t="s">
        <v>973</v>
      </c>
      <c r="K42" s="61" t="s">
        <v>974</v>
      </c>
      <c r="L42" s="61" t="s">
        <v>975</v>
      </c>
      <c r="M42" s="61" t="s">
        <v>976</v>
      </c>
      <c r="N42" s="61" t="s">
        <v>977</v>
      </c>
      <c r="O42" s="61" t="s">
        <v>978</v>
      </c>
      <c r="P42" s="61" t="s">
        <v>979</v>
      </c>
      <c r="Q42" s="61" t="s">
        <v>980</v>
      </c>
      <c r="R42" s="61" t="s">
        <v>981</v>
      </c>
      <c r="S42" s="61" t="s">
        <v>982</v>
      </c>
      <c r="T42" s="87" t="s">
        <v>37</v>
      </c>
      <c r="U42" s="65">
        <v>858</v>
      </c>
      <c r="V42" s="77">
        <v>0</v>
      </c>
      <c r="W42" s="77">
        <v>943</v>
      </c>
      <c r="X42" s="77">
        <v>708</v>
      </c>
      <c r="Y42" s="77">
        <v>202</v>
      </c>
      <c r="Z42" s="77">
        <v>1</v>
      </c>
      <c r="AA42" s="77">
        <v>0</v>
      </c>
      <c r="AB42" s="77">
        <v>0</v>
      </c>
      <c r="AC42" s="77">
        <v>0</v>
      </c>
      <c r="AD42" s="77">
        <v>0</v>
      </c>
      <c r="AE42" s="77">
        <v>0</v>
      </c>
      <c r="AF42" s="77">
        <v>0</v>
      </c>
      <c r="AG42" s="77">
        <v>0</v>
      </c>
      <c r="AH42" s="77">
        <v>0</v>
      </c>
      <c r="AI42" s="77">
        <v>0</v>
      </c>
      <c r="AJ42" s="77">
        <v>0</v>
      </c>
      <c r="AK42" s="77">
        <v>0</v>
      </c>
      <c r="AL42" s="77">
        <v>0</v>
      </c>
      <c r="AM42" s="77">
        <v>0</v>
      </c>
      <c r="AN42" s="78">
        <f t="shared" si="1"/>
        <v>1854</v>
      </c>
    </row>
    <row r="43" spans="1:40" x14ac:dyDescent="0.25">
      <c r="A43" s="61" t="s">
        <v>983</v>
      </c>
      <c r="B43" s="61" t="s">
        <v>984</v>
      </c>
      <c r="C43" s="61" t="s">
        <v>985</v>
      </c>
      <c r="D43" s="61" t="s">
        <v>986</v>
      </c>
      <c r="E43" s="61" t="s">
        <v>987</v>
      </c>
      <c r="F43" s="61" t="s">
        <v>988</v>
      </c>
      <c r="G43" s="61" t="s">
        <v>989</v>
      </c>
      <c r="H43" s="61" t="s">
        <v>990</v>
      </c>
      <c r="I43" s="61" t="s">
        <v>991</v>
      </c>
      <c r="J43" s="61" t="s">
        <v>992</v>
      </c>
      <c r="K43" s="61" t="s">
        <v>993</v>
      </c>
      <c r="L43" s="61" t="s">
        <v>994</v>
      </c>
      <c r="M43" s="61" t="s">
        <v>995</v>
      </c>
      <c r="N43" s="61" t="s">
        <v>996</v>
      </c>
      <c r="O43" s="61" t="s">
        <v>997</v>
      </c>
      <c r="P43" s="61" t="s">
        <v>998</v>
      </c>
      <c r="Q43" s="61" t="s">
        <v>999</v>
      </c>
      <c r="R43" s="61" t="s">
        <v>1000</v>
      </c>
      <c r="S43" s="61" t="s">
        <v>1001</v>
      </c>
      <c r="T43" s="87" t="s">
        <v>38</v>
      </c>
      <c r="U43" s="65">
        <v>885</v>
      </c>
      <c r="V43" s="77">
        <v>0</v>
      </c>
      <c r="W43" s="77">
        <v>271</v>
      </c>
      <c r="X43" s="77">
        <v>601</v>
      </c>
      <c r="Y43" s="77">
        <v>54</v>
      </c>
      <c r="Z43" s="77">
        <v>0</v>
      </c>
      <c r="AA43" s="77">
        <v>0</v>
      </c>
      <c r="AB43" s="77">
        <v>0</v>
      </c>
      <c r="AC43" s="77">
        <v>0</v>
      </c>
      <c r="AD43" s="77">
        <v>0</v>
      </c>
      <c r="AE43" s="77">
        <v>0</v>
      </c>
      <c r="AF43" s="77">
        <v>0</v>
      </c>
      <c r="AG43" s="77">
        <v>0</v>
      </c>
      <c r="AH43" s="77">
        <v>0</v>
      </c>
      <c r="AI43" s="77">
        <v>0</v>
      </c>
      <c r="AJ43" s="77">
        <v>0</v>
      </c>
      <c r="AK43" s="77">
        <v>0</v>
      </c>
      <c r="AL43" s="77">
        <v>0</v>
      </c>
      <c r="AM43" s="77">
        <v>0</v>
      </c>
      <c r="AN43" s="78">
        <f t="shared" si="1"/>
        <v>926</v>
      </c>
    </row>
    <row r="44" spans="1:40" x14ac:dyDescent="0.25">
      <c r="A44" s="61" t="s">
        <v>1002</v>
      </c>
      <c r="B44" s="61" t="s">
        <v>1003</v>
      </c>
      <c r="C44" s="61" t="s">
        <v>1004</v>
      </c>
      <c r="D44" s="61" t="s">
        <v>1005</v>
      </c>
      <c r="E44" s="61" t="s">
        <v>1006</v>
      </c>
      <c r="F44" s="61" t="s">
        <v>1007</v>
      </c>
      <c r="G44" s="61" t="s">
        <v>1008</v>
      </c>
      <c r="H44" s="61" t="s">
        <v>1009</v>
      </c>
      <c r="I44" s="61" t="s">
        <v>1010</v>
      </c>
      <c r="J44" s="61" t="s">
        <v>1011</v>
      </c>
      <c r="K44" s="61" t="s">
        <v>1012</v>
      </c>
      <c r="L44" s="61" t="s">
        <v>1013</v>
      </c>
      <c r="M44" s="61" t="s">
        <v>1014</v>
      </c>
      <c r="N44" s="61" t="s">
        <v>1015</v>
      </c>
      <c r="O44" s="61" t="s">
        <v>1016</v>
      </c>
      <c r="P44" s="61" t="s">
        <v>1017</v>
      </c>
      <c r="Q44" s="61" t="s">
        <v>1018</v>
      </c>
      <c r="R44" s="61" t="s">
        <v>1019</v>
      </c>
      <c r="S44" s="61" t="s">
        <v>1020</v>
      </c>
      <c r="T44" s="87" t="s">
        <v>39</v>
      </c>
      <c r="U44" s="65">
        <v>890</v>
      </c>
      <c r="V44" s="77">
        <v>0</v>
      </c>
      <c r="W44" s="77">
        <v>652</v>
      </c>
      <c r="X44" s="77">
        <v>1549</v>
      </c>
      <c r="Y44" s="77">
        <v>310</v>
      </c>
      <c r="Z44" s="77">
        <v>4</v>
      </c>
      <c r="AA44" s="77">
        <v>0</v>
      </c>
      <c r="AB44" s="77">
        <v>0</v>
      </c>
      <c r="AC44" s="77">
        <v>0</v>
      </c>
      <c r="AD44" s="77">
        <v>0</v>
      </c>
      <c r="AE44" s="77">
        <v>3</v>
      </c>
      <c r="AF44" s="77">
        <v>0</v>
      </c>
      <c r="AG44" s="77">
        <v>0</v>
      </c>
      <c r="AH44" s="77">
        <v>0</v>
      </c>
      <c r="AI44" s="77">
        <v>4</v>
      </c>
      <c r="AJ44" s="77">
        <v>0</v>
      </c>
      <c r="AK44" s="77">
        <v>0</v>
      </c>
      <c r="AL44" s="77">
        <v>0</v>
      </c>
      <c r="AM44" s="77">
        <v>0</v>
      </c>
      <c r="AN44" s="78">
        <f t="shared" si="1"/>
        <v>2522</v>
      </c>
    </row>
    <row r="45" spans="1:40" ht="15.75" x14ac:dyDescent="0.25">
      <c r="A45" s="61" t="s">
        <v>300</v>
      </c>
      <c r="B45" s="61" t="s">
        <v>301</v>
      </c>
      <c r="C45" s="61" t="s">
        <v>299</v>
      </c>
      <c r="D45" s="61" t="s">
        <v>294</v>
      </c>
      <c r="E45" s="61" t="s">
        <v>295</v>
      </c>
      <c r="F45" s="61" t="s">
        <v>297</v>
      </c>
      <c r="G45" s="61" t="s">
        <v>292</v>
      </c>
      <c r="H45" s="61" t="s">
        <v>289</v>
      </c>
      <c r="I45" s="61" t="s">
        <v>291</v>
      </c>
      <c r="J45" s="61" t="s">
        <v>302</v>
      </c>
      <c r="K45" s="61" t="s">
        <v>290</v>
      </c>
      <c r="L45" s="61" t="s">
        <v>303</v>
      </c>
      <c r="M45" s="61" t="s">
        <v>304</v>
      </c>
      <c r="N45" s="61" t="s">
        <v>296</v>
      </c>
      <c r="O45" s="61" t="s">
        <v>298</v>
      </c>
      <c r="P45" s="61" t="s">
        <v>305</v>
      </c>
      <c r="Q45" s="61" t="s">
        <v>307</v>
      </c>
      <c r="R45" s="61" t="s">
        <v>306</v>
      </c>
      <c r="S45" s="61" t="s">
        <v>293</v>
      </c>
      <c r="T45" s="100" t="s">
        <v>353</v>
      </c>
      <c r="U45" s="66"/>
      <c r="V45" s="86">
        <v>0</v>
      </c>
      <c r="W45" s="86">
        <v>4548</v>
      </c>
      <c r="X45" s="86">
        <v>25418</v>
      </c>
      <c r="Y45" s="86">
        <v>3455</v>
      </c>
      <c r="Z45" s="86">
        <v>13</v>
      </c>
      <c r="AA45" s="86">
        <v>13</v>
      </c>
      <c r="AB45" s="86">
        <v>3</v>
      </c>
      <c r="AC45" s="86">
        <v>5</v>
      </c>
      <c r="AD45" s="86">
        <v>4</v>
      </c>
      <c r="AE45" s="86">
        <v>8</v>
      </c>
      <c r="AF45" s="86">
        <v>0</v>
      </c>
      <c r="AG45" s="86">
        <v>9</v>
      </c>
      <c r="AH45" s="86">
        <v>15</v>
      </c>
      <c r="AI45" s="86">
        <v>23</v>
      </c>
      <c r="AJ45" s="86">
        <v>0</v>
      </c>
      <c r="AK45" s="86">
        <v>0</v>
      </c>
      <c r="AL45" s="86">
        <v>0</v>
      </c>
      <c r="AM45" s="86">
        <v>0</v>
      </c>
      <c r="AN45" s="96">
        <f t="shared" si="1"/>
        <v>33514</v>
      </c>
    </row>
    <row r="46" spans="1:40" x14ac:dyDescent="0.25">
      <c r="A46" s="61" t="s">
        <v>1021</v>
      </c>
      <c r="B46" s="61" t="s">
        <v>1022</v>
      </c>
      <c r="C46" s="61" t="s">
        <v>1023</v>
      </c>
      <c r="D46" s="61" t="s">
        <v>1024</v>
      </c>
      <c r="E46" s="61" t="s">
        <v>1025</v>
      </c>
      <c r="F46" s="61" t="s">
        <v>1026</v>
      </c>
      <c r="G46" s="61" t="s">
        <v>1027</v>
      </c>
      <c r="H46" s="61" t="s">
        <v>1028</v>
      </c>
      <c r="I46" s="61" t="s">
        <v>1029</v>
      </c>
      <c r="J46" s="61" t="s">
        <v>1030</v>
      </c>
      <c r="K46" s="61" t="s">
        <v>1031</v>
      </c>
      <c r="L46" s="61" t="s">
        <v>1032</v>
      </c>
      <c r="M46" s="61" t="s">
        <v>1033</v>
      </c>
      <c r="N46" s="61" t="s">
        <v>1034</v>
      </c>
      <c r="O46" s="61" t="s">
        <v>1035</v>
      </c>
      <c r="P46" s="61" t="s">
        <v>1036</v>
      </c>
      <c r="Q46" s="61" t="s">
        <v>1037</v>
      </c>
      <c r="R46" s="61" t="s">
        <v>1038</v>
      </c>
      <c r="S46" s="61" t="s">
        <v>1039</v>
      </c>
      <c r="T46" s="87" t="s">
        <v>41</v>
      </c>
      <c r="U46" s="65">
        <v>4</v>
      </c>
      <c r="V46" s="77">
        <v>0</v>
      </c>
      <c r="W46" s="77">
        <v>2</v>
      </c>
      <c r="X46" s="77">
        <v>192</v>
      </c>
      <c r="Y46" s="77">
        <v>11</v>
      </c>
      <c r="Z46" s="77">
        <v>0</v>
      </c>
      <c r="AA46" s="77">
        <v>0</v>
      </c>
      <c r="AB46" s="77">
        <v>0</v>
      </c>
      <c r="AC46" s="77">
        <v>0</v>
      </c>
      <c r="AD46" s="77">
        <v>0</v>
      </c>
      <c r="AE46" s="77">
        <v>0</v>
      </c>
      <c r="AF46" s="77">
        <v>0</v>
      </c>
      <c r="AG46" s="77">
        <v>0</v>
      </c>
      <c r="AH46" s="77">
        <v>0</v>
      </c>
      <c r="AI46" s="77">
        <v>0</v>
      </c>
      <c r="AJ46" s="77">
        <v>0</v>
      </c>
      <c r="AK46" s="77">
        <v>0</v>
      </c>
      <c r="AL46" s="77">
        <v>0</v>
      </c>
      <c r="AM46" s="77">
        <v>0</v>
      </c>
      <c r="AN46" s="78">
        <f t="shared" si="1"/>
        <v>205</v>
      </c>
    </row>
    <row r="47" spans="1:40" x14ac:dyDescent="0.25">
      <c r="A47" s="61" t="s">
        <v>1040</v>
      </c>
      <c r="B47" s="61" t="s">
        <v>1041</v>
      </c>
      <c r="C47" s="61" t="s">
        <v>1042</v>
      </c>
      <c r="D47" s="61" t="s">
        <v>1043</v>
      </c>
      <c r="E47" s="61" t="s">
        <v>1044</v>
      </c>
      <c r="F47" s="61" t="s">
        <v>1045</v>
      </c>
      <c r="G47" s="61" t="s">
        <v>1046</v>
      </c>
      <c r="H47" s="61" t="s">
        <v>1047</v>
      </c>
      <c r="I47" s="61" t="s">
        <v>1048</v>
      </c>
      <c r="J47" s="61" t="s">
        <v>1049</v>
      </c>
      <c r="K47" s="61" t="s">
        <v>1050</v>
      </c>
      <c r="L47" s="61" t="s">
        <v>1051</v>
      </c>
      <c r="M47" s="61" t="s">
        <v>1052</v>
      </c>
      <c r="N47" s="61" t="s">
        <v>1053</v>
      </c>
      <c r="O47" s="61" t="s">
        <v>1054</v>
      </c>
      <c r="P47" s="61" t="s">
        <v>1055</v>
      </c>
      <c r="Q47" s="61" t="s">
        <v>1056</v>
      </c>
      <c r="R47" s="61" t="s">
        <v>1057</v>
      </c>
      <c r="S47" s="61" t="s">
        <v>1058</v>
      </c>
      <c r="T47" s="87" t="s">
        <v>42</v>
      </c>
      <c r="U47" s="65">
        <v>42</v>
      </c>
      <c r="V47" s="77">
        <v>0</v>
      </c>
      <c r="W47" s="77">
        <v>1244</v>
      </c>
      <c r="X47" s="77">
        <v>6736</v>
      </c>
      <c r="Y47" s="77">
        <v>747</v>
      </c>
      <c r="Z47" s="77">
        <v>0</v>
      </c>
      <c r="AA47" s="77">
        <v>7</v>
      </c>
      <c r="AB47" s="77">
        <v>0</v>
      </c>
      <c r="AC47" s="77">
        <v>0</v>
      </c>
      <c r="AD47" s="77">
        <v>0</v>
      </c>
      <c r="AE47" s="77">
        <v>2</v>
      </c>
      <c r="AF47" s="77">
        <v>0</v>
      </c>
      <c r="AG47" s="77">
        <v>1</v>
      </c>
      <c r="AH47" s="77">
        <v>0</v>
      </c>
      <c r="AI47" s="77">
        <v>10</v>
      </c>
      <c r="AJ47" s="77">
        <v>0</v>
      </c>
      <c r="AK47" s="77">
        <v>0</v>
      </c>
      <c r="AL47" s="77">
        <v>0</v>
      </c>
      <c r="AM47" s="77">
        <v>0</v>
      </c>
      <c r="AN47" s="78">
        <f t="shared" si="1"/>
        <v>8747</v>
      </c>
    </row>
    <row r="48" spans="1:40" x14ac:dyDescent="0.25">
      <c r="A48" s="61" t="s">
        <v>1059</v>
      </c>
      <c r="B48" s="61" t="s">
        <v>1060</v>
      </c>
      <c r="C48" s="61" t="s">
        <v>1061</v>
      </c>
      <c r="D48" s="61" t="s">
        <v>1062</v>
      </c>
      <c r="E48" s="61" t="s">
        <v>1063</v>
      </c>
      <c r="F48" s="61" t="s">
        <v>1064</v>
      </c>
      <c r="G48" s="61" t="s">
        <v>1065</v>
      </c>
      <c r="H48" s="61" t="s">
        <v>1066</v>
      </c>
      <c r="I48" s="61" t="s">
        <v>1067</v>
      </c>
      <c r="J48" s="61" t="s">
        <v>1068</v>
      </c>
      <c r="K48" s="61" t="s">
        <v>1069</v>
      </c>
      <c r="L48" s="61" t="s">
        <v>1070</v>
      </c>
      <c r="M48" s="61" t="s">
        <v>1071</v>
      </c>
      <c r="N48" s="61" t="s">
        <v>1072</v>
      </c>
      <c r="O48" s="61" t="s">
        <v>1073</v>
      </c>
      <c r="P48" s="61" t="s">
        <v>1074</v>
      </c>
      <c r="Q48" s="61" t="s">
        <v>1075</v>
      </c>
      <c r="R48" s="61" t="s">
        <v>1076</v>
      </c>
      <c r="S48" s="61" t="s">
        <v>1077</v>
      </c>
      <c r="T48" s="87" t="s">
        <v>43</v>
      </c>
      <c r="U48" s="65">
        <v>44</v>
      </c>
      <c r="V48" s="77">
        <v>0</v>
      </c>
      <c r="W48" s="77">
        <v>8</v>
      </c>
      <c r="X48" s="77">
        <v>1099</v>
      </c>
      <c r="Y48" s="77">
        <v>57</v>
      </c>
      <c r="Z48" s="77">
        <v>1</v>
      </c>
      <c r="AA48" s="77">
        <v>0</v>
      </c>
      <c r="AB48" s="77">
        <v>0</v>
      </c>
      <c r="AC48" s="77">
        <v>0</v>
      </c>
      <c r="AD48" s="77">
        <v>0</v>
      </c>
      <c r="AE48" s="77">
        <v>0</v>
      </c>
      <c r="AF48" s="77">
        <v>0</v>
      </c>
      <c r="AG48" s="77">
        <v>0</v>
      </c>
      <c r="AH48" s="77">
        <v>1</v>
      </c>
      <c r="AI48" s="77">
        <v>0</v>
      </c>
      <c r="AJ48" s="77">
        <v>0</v>
      </c>
      <c r="AK48" s="77">
        <v>0</v>
      </c>
      <c r="AL48" s="77">
        <v>0</v>
      </c>
      <c r="AM48" s="77">
        <v>0</v>
      </c>
      <c r="AN48" s="78">
        <f t="shared" si="1"/>
        <v>1166</v>
      </c>
    </row>
    <row r="49" spans="1:40" x14ac:dyDescent="0.25">
      <c r="A49" s="61" t="s">
        <v>1078</v>
      </c>
      <c r="B49" s="61" t="s">
        <v>1079</v>
      </c>
      <c r="C49" s="61" t="s">
        <v>1080</v>
      </c>
      <c r="D49" s="61" t="s">
        <v>1081</v>
      </c>
      <c r="E49" s="61" t="s">
        <v>1082</v>
      </c>
      <c r="F49" s="61" t="s">
        <v>1083</v>
      </c>
      <c r="G49" s="61" t="s">
        <v>1084</v>
      </c>
      <c r="H49" s="61" t="s">
        <v>1085</v>
      </c>
      <c r="I49" s="61" t="s">
        <v>1086</v>
      </c>
      <c r="J49" s="61" t="s">
        <v>1087</v>
      </c>
      <c r="K49" s="61" t="s">
        <v>1088</v>
      </c>
      <c r="L49" s="61" t="s">
        <v>1089</v>
      </c>
      <c r="M49" s="61" t="s">
        <v>1090</v>
      </c>
      <c r="N49" s="61" t="s">
        <v>1091</v>
      </c>
      <c r="O49" s="61" t="s">
        <v>1092</v>
      </c>
      <c r="P49" s="61" t="s">
        <v>1093</v>
      </c>
      <c r="Q49" s="61" t="s">
        <v>1094</v>
      </c>
      <c r="R49" s="61" t="s">
        <v>1095</v>
      </c>
      <c r="S49" s="61" t="s">
        <v>1096</v>
      </c>
      <c r="T49" s="87" t="s">
        <v>44</v>
      </c>
      <c r="U49" s="65">
        <v>59</v>
      </c>
      <c r="V49" s="77">
        <v>0</v>
      </c>
      <c r="W49" s="77">
        <v>206</v>
      </c>
      <c r="X49" s="77">
        <v>516</v>
      </c>
      <c r="Y49" s="77">
        <v>149</v>
      </c>
      <c r="Z49" s="77">
        <v>0</v>
      </c>
      <c r="AA49" s="77">
        <v>0</v>
      </c>
      <c r="AB49" s="77">
        <v>0</v>
      </c>
      <c r="AC49" s="77">
        <v>2</v>
      </c>
      <c r="AD49" s="77">
        <v>0</v>
      </c>
      <c r="AE49" s="77">
        <v>0</v>
      </c>
      <c r="AF49" s="77">
        <v>0</v>
      </c>
      <c r="AG49" s="77">
        <v>0</v>
      </c>
      <c r="AH49" s="77">
        <v>0</v>
      </c>
      <c r="AI49" s="77">
        <v>1</v>
      </c>
      <c r="AJ49" s="77">
        <v>0</v>
      </c>
      <c r="AK49" s="77">
        <v>0</v>
      </c>
      <c r="AL49" s="77">
        <v>0</v>
      </c>
      <c r="AM49" s="77">
        <v>0</v>
      </c>
      <c r="AN49" s="78">
        <f t="shared" si="1"/>
        <v>874</v>
      </c>
    </row>
    <row r="50" spans="1:40" x14ac:dyDescent="0.25">
      <c r="A50" s="61" t="s">
        <v>1097</v>
      </c>
      <c r="B50" s="61" t="s">
        <v>1098</v>
      </c>
      <c r="C50" s="61" t="s">
        <v>1099</v>
      </c>
      <c r="D50" s="61" t="s">
        <v>1100</v>
      </c>
      <c r="E50" s="61" t="s">
        <v>1101</v>
      </c>
      <c r="F50" s="61" t="s">
        <v>1102</v>
      </c>
      <c r="G50" s="61" t="s">
        <v>1103</v>
      </c>
      <c r="H50" s="61" t="s">
        <v>1104</v>
      </c>
      <c r="I50" s="61" t="s">
        <v>1105</v>
      </c>
      <c r="J50" s="61" t="s">
        <v>1106</v>
      </c>
      <c r="K50" s="61" t="s">
        <v>1107</v>
      </c>
      <c r="L50" s="61" t="s">
        <v>1108</v>
      </c>
      <c r="M50" s="61" t="s">
        <v>1109</v>
      </c>
      <c r="N50" s="61" t="s">
        <v>1110</v>
      </c>
      <c r="O50" s="61" t="s">
        <v>1111</v>
      </c>
      <c r="P50" s="61" t="s">
        <v>1112</v>
      </c>
      <c r="Q50" s="61" t="s">
        <v>1113</v>
      </c>
      <c r="R50" s="61" t="s">
        <v>1114</v>
      </c>
      <c r="S50" s="61" t="s">
        <v>1115</v>
      </c>
      <c r="T50" s="87" t="s">
        <v>45</v>
      </c>
      <c r="U50" s="65">
        <v>113</v>
      </c>
      <c r="V50" s="77">
        <v>0</v>
      </c>
      <c r="W50" s="77">
        <v>6</v>
      </c>
      <c r="X50" s="77">
        <v>1305</v>
      </c>
      <c r="Y50" s="77">
        <v>863</v>
      </c>
      <c r="Z50" s="77">
        <v>0</v>
      </c>
      <c r="AA50" s="77">
        <v>0</v>
      </c>
      <c r="AB50" s="77">
        <v>0</v>
      </c>
      <c r="AC50" s="77">
        <v>0</v>
      </c>
      <c r="AD50" s="77">
        <v>0</v>
      </c>
      <c r="AE50" s="77">
        <v>0</v>
      </c>
      <c r="AF50" s="77">
        <v>0</v>
      </c>
      <c r="AG50" s="77">
        <v>0</v>
      </c>
      <c r="AH50" s="77">
        <v>0</v>
      </c>
      <c r="AI50" s="77">
        <v>0</v>
      </c>
      <c r="AJ50" s="77">
        <v>0</v>
      </c>
      <c r="AK50" s="77">
        <v>0</v>
      </c>
      <c r="AL50" s="77">
        <v>0</v>
      </c>
      <c r="AM50" s="77">
        <v>0</v>
      </c>
      <c r="AN50" s="78">
        <f t="shared" si="1"/>
        <v>2174</v>
      </c>
    </row>
    <row r="51" spans="1:40" x14ac:dyDescent="0.25">
      <c r="A51" s="61" t="s">
        <v>1116</v>
      </c>
      <c r="B51" s="61" t="s">
        <v>1117</v>
      </c>
      <c r="C51" s="61" t="s">
        <v>1118</v>
      </c>
      <c r="D51" s="61" t="s">
        <v>1119</v>
      </c>
      <c r="E51" s="61" t="s">
        <v>1120</v>
      </c>
      <c r="F51" s="61" t="s">
        <v>1121</v>
      </c>
      <c r="G51" s="61" t="s">
        <v>1122</v>
      </c>
      <c r="H51" s="61" t="s">
        <v>1123</v>
      </c>
      <c r="I51" s="61" t="s">
        <v>1124</v>
      </c>
      <c r="J51" s="61" t="s">
        <v>1125</v>
      </c>
      <c r="K51" s="61" t="s">
        <v>1126</v>
      </c>
      <c r="L51" s="61" t="s">
        <v>1127</v>
      </c>
      <c r="M51" s="61" t="s">
        <v>1128</v>
      </c>
      <c r="N51" s="61" t="s">
        <v>1129</v>
      </c>
      <c r="O51" s="61" t="s">
        <v>1130</v>
      </c>
      <c r="P51" s="61" t="s">
        <v>1131</v>
      </c>
      <c r="Q51" s="61" t="s">
        <v>1132</v>
      </c>
      <c r="R51" s="61" t="s">
        <v>1133</v>
      </c>
      <c r="S51" s="61" t="s">
        <v>1134</v>
      </c>
      <c r="T51" s="87" t="s">
        <v>46</v>
      </c>
      <c r="U51" s="65">
        <v>125</v>
      </c>
      <c r="V51" s="77">
        <v>0</v>
      </c>
      <c r="W51" s="77">
        <v>9</v>
      </c>
      <c r="X51" s="77">
        <v>511</v>
      </c>
      <c r="Y51" s="77">
        <v>32</v>
      </c>
      <c r="Z51" s="77">
        <v>0</v>
      </c>
      <c r="AA51" s="77">
        <v>0</v>
      </c>
      <c r="AB51" s="77">
        <v>0</v>
      </c>
      <c r="AC51" s="77">
        <v>1</v>
      </c>
      <c r="AD51" s="77">
        <v>0</v>
      </c>
      <c r="AE51" s="77">
        <v>0</v>
      </c>
      <c r="AF51" s="77">
        <v>0</v>
      </c>
      <c r="AG51" s="77">
        <v>0</v>
      </c>
      <c r="AH51" s="77">
        <v>7</v>
      </c>
      <c r="AI51" s="77">
        <v>0</v>
      </c>
      <c r="AJ51" s="77">
        <v>0</v>
      </c>
      <c r="AK51" s="77">
        <v>0</v>
      </c>
      <c r="AL51" s="77">
        <v>0</v>
      </c>
      <c r="AM51" s="77">
        <v>0</v>
      </c>
      <c r="AN51" s="78">
        <f t="shared" si="1"/>
        <v>560</v>
      </c>
    </row>
    <row r="52" spans="1:40" x14ac:dyDescent="0.25">
      <c r="A52" s="61" t="s">
        <v>1135</v>
      </c>
      <c r="B52" s="61" t="s">
        <v>1136</v>
      </c>
      <c r="C52" s="61" t="s">
        <v>1137</v>
      </c>
      <c r="D52" s="61" t="s">
        <v>1138</v>
      </c>
      <c r="E52" s="61" t="s">
        <v>1139</v>
      </c>
      <c r="F52" s="61" t="s">
        <v>1140</v>
      </c>
      <c r="G52" s="61" t="s">
        <v>1141</v>
      </c>
      <c r="H52" s="61" t="s">
        <v>1142</v>
      </c>
      <c r="I52" s="61" t="s">
        <v>1143</v>
      </c>
      <c r="J52" s="61" t="s">
        <v>1144</v>
      </c>
      <c r="K52" s="61" t="s">
        <v>1145</v>
      </c>
      <c r="L52" s="61" t="s">
        <v>1146</v>
      </c>
      <c r="M52" s="61" t="s">
        <v>1147</v>
      </c>
      <c r="N52" s="61" t="s">
        <v>1148</v>
      </c>
      <c r="O52" s="61" t="s">
        <v>1149</v>
      </c>
      <c r="P52" s="61" t="s">
        <v>1150</v>
      </c>
      <c r="Q52" s="61" t="s">
        <v>1151</v>
      </c>
      <c r="R52" s="61" t="s">
        <v>1152</v>
      </c>
      <c r="S52" s="61" t="s">
        <v>1153</v>
      </c>
      <c r="T52" s="87" t="s">
        <v>47</v>
      </c>
      <c r="U52" s="65">
        <v>138</v>
      </c>
      <c r="V52" s="77">
        <v>0</v>
      </c>
      <c r="W52" s="77">
        <v>163</v>
      </c>
      <c r="X52" s="77">
        <v>1149</v>
      </c>
      <c r="Y52" s="77">
        <v>142</v>
      </c>
      <c r="Z52" s="77">
        <v>0</v>
      </c>
      <c r="AA52" s="77">
        <v>5</v>
      </c>
      <c r="AB52" s="77">
        <v>0</v>
      </c>
      <c r="AC52" s="77">
        <v>0</v>
      </c>
      <c r="AD52" s="77">
        <v>0</v>
      </c>
      <c r="AE52" s="77">
        <v>0</v>
      </c>
      <c r="AF52" s="77">
        <v>0</v>
      </c>
      <c r="AG52" s="77">
        <v>0</v>
      </c>
      <c r="AH52" s="77">
        <v>0</v>
      </c>
      <c r="AI52" s="77">
        <v>0</v>
      </c>
      <c r="AJ52" s="77">
        <v>0</v>
      </c>
      <c r="AK52" s="77">
        <v>0</v>
      </c>
      <c r="AL52" s="77">
        <v>0</v>
      </c>
      <c r="AM52" s="77">
        <v>0</v>
      </c>
      <c r="AN52" s="78">
        <f t="shared" si="1"/>
        <v>1459</v>
      </c>
    </row>
    <row r="53" spans="1:40" x14ac:dyDescent="0.25">
      <c r="A53" s="61" t="s">
        <v>1154</v>
      </c>
      <c r="B53" s="61" t="s">
        <v>1155</v>
      </c>
      <c r="C53" s="61" t="s">
        <v>1156</v>
      </c>
      <c r="D53" s="61" t="s">
        <v>1157</v>
      </c>
      <c r="E53" s="61" t="s">
        <v>1158</v>
      </c>
      <c r="F53" s="61" t="s">
        <v>1159</v>
      </c>
      <c r="G53" s="61" t="s">
        <v>1160</v>
      </c>
      <c r="H53" s="61" t="s">
        <v>1161</v>
      </c>
      <c r="I53" s="61" t="s">
        <v>1162</v>
      </c>
      <c r="J53" s="61" t="s">
        <v>1163</v>
      </c>
      <c r="K53" s="61" t="s">
        <v>1164</v>
      </c>
      <c r="L53" s="61" t="s">
        <v>1165</v>
      </c>
      <c r="M53" s="61" t="s">
        <v>1166</v>
      </c>
      <c r="N53" s="61" t="s">
        <v>1167</v>
      </c>
      <c r="O53" s="61" t="s">
        <v>1168</v>
      </c>
      <c r="P53" s="61" t="s">
        <v>1169</v>
      </c>
      <c r="Q53" s="61" t="s">
        <v>1170</v>
      </c>
      <c r="R53" s="61" t="s">
        <v>1171</v>
      </c>
      <c r="S53" s="61" t="s">
        <v>1172</v>
      </c>
      <c r="T53" s="87" t="s">
        <v>48</v>
      </c>
      <c r="U53" s="65">
        <v>234</v>
      </c>
      <c r="V53" s="77">
        <v>0</v>
      </c>
      <c r="W53" s="77">
        <v>126</v>
      </c>
      <c r="X53" s="77">
        <v>1280</v>
      </c>
      <c r="Y53" s="77">
        <v>175</v>
      </c>
      <c r="Z53" s="77">
        <v>0</v>
      </c>
      <c r="AA53" s="77">
        <v>0</v>
      </c>
      <c r="AB53" s="77">
        <v>0</v>
      </c>
      <c r="AC53" s="77">
        <v>0</v>
      </c>
      <c r="AD53" s="77">
        <v>0</v>
      </c>
      <c r="AE53" s="77">
        <v>0</v>
      </c>
      <c r="AF53" s="77">
        <v>0</v>
      </c>
      <c r="AG53" s="77">
        <v>0</v>
      </c>
      <c r="AH53" s="77">
        <v>0</v>
      </c>
      <c r="AI53" s="77">
        <v>1</v>
      </c>
      <c r="AJ53" s="77">
        <v>0</v>
      </c>
      <c r="AK53" s="77">
        <v>0</v>
      </c>
      <c r="AL53" s="77">
        <v>0</v>
      </c>
      <c r="AM53" s="77">
        <v>0</v>
      </c>
      <c r="AN53" s="78">
        <f t="shared" si="1"/>
        <v>1582</v>
      </c>
    </row>
    <row r="54" spans="1:40" x14ac:dyDescent="0.25">
      <c r="A54" s="61" t="s">
        <v>1173</v>
      </c>
      <c r="B54" s="61" t="s">
        <v>1174</v>
      </c>
      <c r="C54" s="61" t="s">
        <v>1175</v>
      </c>
      <c r="D54" s="61" t="s">
        <v>1176</v>
      </c>
      <c r="E54" s="61" t="s">
        <v>1177</v>
      </c>
      <c r="F54" s="61" t="s">
        <v>1178</v>
      </c>
      <c r="G54" s="61" t="s">
        <v>1179</v>
      </c>
      <c r="H54" s="61" t="s">
        <v>1180</v>
      </c>
      <c r="I54" s="61" t="s">
        <v>1181</v>
      </c>
      <c r="J54" s="61" t="s">
        <v>1182</v>
      </c>
      <c r="K54" s="61" t="s">
        <v>1183</v>
      </c>
      <c r="L54" s="61" t="s">
        <v>1184</v>
      </c>
      <c r="M54" s="61" t="s">
        <v>1185</v>
      </c>
      <c r="N54" s="61" t="s">
        <v>1186</v>
      </c>
      <c r="O54" s="61" t="s">
        <v>1187</v>
      </c>
      <c r="P54" s="61" t="s">
        <v>1188</v>
      </c>
      <c r="Q54" s="61" t="s">
        <v>1189</v>
      </c>
      <c r="R54" s="61" t="s">
        <v>1190</v>
      </c>
      <c r="S54" s="61" t="s">
        <v>1191</v>
      </c>
      <c r="T54" s="87" t="s">
        <v>49</v>
      </c>
      <c r="U54" s="65">
        <v>240</v>
      </c>
      <c r="V54" s="77">
        <v>0</v>
      </c>
      <c r="W54" s="77">
        <v>10</v>
      </c>
      <c r="X54" s="77">
        <v>1635</v>
      </c>
      <c r="Y54" s="77">
        <v>176</v>
      </c>
      <c r="Z54" s="77">
        <v>0</v>
      </c>
      <c r="AA54" s="77">
        <v>0</v>
      </c>
      <c r="AB54" s="77">
        <v>0</v>
      </c>
      <c r="AC54" s="77">
        <v>0</v>
      </c>
      <c r="AD54" s="77">
        <v>0</v>
      </c>
      <c r="AE54" s="77">
        <v>0</v>
      </c>
      <c r="AF54" s="77">
        <v>0</v>
      </c>
      <c r="AG54" s="77">
        <v>1</v>
      </c>
      <c r="AH54" s="77">
        <v>0</v>
      </c>
      <c r="AI54" s="77">
        <v>0</v>
      </c>
      <c r="AJ54" s="77">
        <v>0</v>
      </c>
      <c r="AK54" s="77">
        <v>0</v>
      </c>
      <c r="AL54" s="77">
        <v>0</v>
      </c>
      <c r="AM54" s="77">
        <v>0</v>
      </c>
      <c r="AN54" s="78">
        <f t="shared" si="1"/>
        <v>1822</v>
      </c>
    </row>
    <row r="55" spans="1:40" x14ac:dyDescent="0.25">
      <c r="A55" s="61" t="s">
        <v>1192</v>
      </c>
      <c r="B55" s="61" t="s">
        <v>1193</v>
      </c>
      <c r="C55" s="61" t="s">
        <v>1194</v>
      </c>
      <c r="D55" s="61" t="s">
        <v>1195</v>
      </c>
      <c r="E55" s="61" t="s">
        <v>1196</v>
      </c>
      <c r="F55" s="61" t="s">
        <v>1197</v>
      </c>
      <c r="G55" s="61" t="s">
        <v>1198</v>
      </c>
      <c r="H55" s="61" t="s">
        <v>1199</v>
      </c>
      <c r="I55" s="61" t="s">
        <v>1200</v>
      </c>
      <c r="J55" s="61" t="s">
        <v>1201</v>
      </c>
      <c r="K55" s="61" t="s">
        <v>1202</v>
      </c>
      <c r="L55" s="61" t="s">
        <v>1203</v>
      </c>
      <c r="M55" s="61" t="s">
        <v>1204</v>
      </c>
      <c r="N55" s="61" t="s">
        <v>1205</v>
      </c>
      <c r="O55" s="61" t="s">
        <v>1206</v>
      </c>
      <c r="P55" s="61" t="s">
        <v>1207</v>
      </c>
      <c r="Q55" s="61" t="s">
        <v>1208</v>
      </c>
      <c r="R55" s="61" t="s">
        <v>1209</v>
      </c>
      <c r="S55" s="61" t="s">
        <v>1210</v>
      </c>
      <c r="T55" s="87" t="s">
        <v>50</v>
      </c>
      <c r="U55" s="65">
        <v>284</v>
      </c>
      <c r="V55" s="77">
        <v>0</v>
      </c>
      <c r="W55" s="77">
        <v>494</v>
      </c>
      <c r="X55" s="77">
        <v>1982</v>
      </c>
      <c r="Y55" s="77">
        <v>112</v>
      </c>
      <c r="Z55" s="77">
        <v>2</v>
      </c>
      <c r="AA55" s="77">
        <v>1</v>
      </c>
      <c r="AB55" s="77">
        <v>1</v>
      </c>
      <c r="AC55" s="77">
        <v>0</v>
      </c>
      <c r="AD55" s="77">
        <v>1</v>
      </c>
      <c r="AE55" s="77">
        <v>0</v>
      </c>
      <c r="AF55" s="77">
        <v>0</v>
      </c>
      <c r="AG55" s="77">
        <v>0</v>
      </c>
      <c r="AH55" s="77">
        <v>3</v>
      </c>
      <c r="AI55" s="77">
        <v>10</v>
      </c>
      <c r="AJ55" s="77">
        <v>0</v>
      </c>
      <c r="AK55" s="77">
        <v>0</v>
      </c>
      <c r="AL55" s="77">
        <v>0</v>
      </c>
      <c r="AM55" s="77">
        <v>0</v>
      </c>
      <c r="AN55" s="78">
        <f t="shared" si="1"/>
        <v>2606</v>
      </c>
    </row>
    <row r="56" spans="1:40" x14ac:dyDescent="0.25">
      <c r="A56" s="61" t="s">
        <v>1211</v>
      </c>
      <c r="B56" s="61" t="s">
        <v>1212</v>
      </c>
      <c r="C56" s="61" t="s">
        <v>1213</v>
      </c>
      <c r="D56" s="61" t="s">
        <v>1214</v>
      </c>
      <c r="E56" s="61" t="s">
        <v>1215</v>
      </c>
      <c r="F56" s="61" t="s">
        <v>1216</v>
      </c>
      <c r="G56" s="61" t="s">
        <v>1217</v>
      </c>
      <c r="H56" s="61" t="s">
        <v>1218</v>
      </c>
      <c r="I56" s="61" t="s">
        <v>1219</v>
      </c>
      <c r="J56" s="61" t="s">
        <v>1220</v>
      </c>
      <c r="K56" s="61" t="s">
        <v>1221</v>
      </c>
      <c r="L56" s="61" t="s">
        <v>1222</v>
      </c>
      <c r="M56" s="61" t="s">
        <v>1223</v>
      </c>
      <c r="N56" s="61" t="s">
        <v>1224</v>
      </c>
      <c r="O56" s="61" t="s">
        <v>1225</v>
      </c>
      <c r="P56" s="61" t="s">
        <v>1226</v>
      </c>
      <c r="Q56" s="61" t="s">
        <v>1227</v>
      </c>
      <c r="R56" s="61" t="s">
        <v>1228</v>
      </c>
      <c r="S56" s="61" t="s">
        <v>1229</v>
      </c>
      <c r="T56" s="87" t="s">
        <v>51</v>
      </c>
      <c r="U56" s="65">
        <v>306</v>
      </c>
      <c r="V56" s="77">
        <v>0</v>
      </c>
      <c r="W56" s="77">
        <v>20</v>
      </c>
      <c r="X56" s="77">
        <v>502</v>
      </c>
      <c r="Y56" s="77">
        <v>54</v>
      </c>
      <c r="Z56" s="77">
        <v>1</v>
      </c>
      <c r="AA56" s="77">
        <v>0</v>
      </c>
      <c r="AB56" s="77">
        <v>0</v>
      </c>
      <c r="AC56" s="77">
        <v>0</v>
      </c>
      <c r="AD56" s="77">
        <v>1</v>
      </c>
      <c r="AE56" s="77">
        <v>0</v>
      </c>
      <c r="AF56" s="77">
        <v>0</v>
      </c>
      <c r="AG56" s="77">
        <v>3</v>
      </c>
      <c r="AH56" s="77">
        <v>0</v>
      </c>
      <c r="AI56" s="77">
        <v>0</v>
      </c>
      <c r="AJ56" s="77">
        <v>0</v>
      </c>
      <c r="AK56" s="77">
        <v>0</v>
      </c>
      <c r="AL56" s="77">
        <v>0</v>
      </c>
      <c r="AM56" s="77">
        <v>0</v>
      </c>
      <c r="AN56" s="78">
        <f t="shared" si="1"/>
        <v>581</v>
      </c>
    </row>
    <row r="57" spans="1:40" x14ac:dyDescent="0.25">
      <c r="A57" s="61" t="s">
        <v>1230</v>
      </c>
      <c r="B57" s="61" t="s">
        <v>1231</v>
      </c>
      <c r="C57" s="61" t="s">
        <v>1232</v>
      </c>
      <c r="D57" s="61" t="s">
        <v>1233</v>
      </c>
      <c r="E57" s="61" t="s">
        <v>1234</v>
      </c>
      <c r="F57" s="61" t="s">
        <v>1235</v>
      </c>
      <c r="G57" s="61" t="s">
        <v>1236</v>
      </c>
      <c r="H57" s="61" t="s">
        <v>1237</v>
      </c>
      <c r="I57" s="61" t="s">
        <v>1238</v>
      </c>
      <c r="J57" s="61" t="s">
        <v>1239</v>
      </c>
      <c r="K57" s="61" t="s">
        <v>1240</v>
      </c>
      <c r="L57" s="61" t="s">
        <v>1241</v>
      </c>
      <c r="M57" s="61" t="s">
        <v>1242</v>
      </c>
      <c r="N57" s="61" t="s">
        <v>1243</v>
      </c>
      <c r="O57" s="61" t="s">
        <v>1244</v>
      </c>
      <c r="P57" s="61" t="s">
        <v>1245</v>
      </c>
      <c r="Q57" s="61" t="s">
        <v>1246</v>
      </c>
      <c r="R57" s="61" t="s">
        <v>1247</v>
      </c>
      <c r="S57" s="61" t="s">
        <v>1248</v>
      </c>
      <c r="T57" s="87" t="s">
        <v>52</v>
      </c>
      <c r="U57" s="65">
        <v>347</v>
      </c>
      <c r="V57" s="77">
        <v>0</v>
      </c>
      <c r="W57" s="77">
        <v>187</v>
      </c>
      <c r="X57" s="77">
        <v>572</v>
      </c>
      <c r="Y57" s="77">
        <v>111</v>
      </c>
      <c r="Z57" s="77">
        <v>0</v>
      </c>
      <c r="AA57" s="77">
        <v>0</v>
      </c>
      <c r="AB57" s="77">
        <v>0</v>
      </c>
      <c r="AC57" s="77">
        <v>0</v>
      </c>
      <c r="AD57" s="77">
        <v>0</v>
      </c>
      <c r="AE57" s="77">
        <v>0</v>
      </c>
      <c r="AF57" s="77">
        <v>0</v>
      </c>
      <c r="AG57" s="77">
        <v>0</v>
      </c>
      <c r="AH57" s="77">
        <v>0</v>
      </c>
      <c r="AI57" s="77">
        <v>0</v>
      </c>
      <c r="AJ57" s="77">
        <v>0</v>
      </c>
      <c r="AK57" s="77">
        <v>0</v>
      </c>
      <c r="AL57" s="77">
        <v>0</v>
      </c>
      <c r="AM57" s="77">
        <v>0</v>
      </c>
      <c r="AN57" s="78">
        <f t="shared" si="1"/>
        <v>870</v>
      </c>
    </row>
    <row r="58" spans="1:40" x14ac:dyDescent="0.25">
      <c r="A58" s="61" t="s">
        <v>1249</v>
      </c>
      <c r="B58" s="61" t="s">
        <v>1250</v>
      </c>
      <c r="C58" s="61" t="s">
        <v>1251</v>
      </c>
      <c r="D58" s="61" t="s">
        <v>1252</v>
      </c>
      <c r="E58" s="61" t="s">
        <v>1253</v>
      </c>
      <c r="F58" s="61" t="s">
        <v>1254</v>
      </c>
      <c r="G58" s="61" t="s">
        <v>1255</v>
      </c>
      <c r="H58" s="61" t="s">
        <v>1256</v>
      </c>
      <c r="I58" s="61" t="s">
        <v>1257</v>
      </c>
      <c r="J58" s="61" t="s">
        <v>1258</v>
      </c>
      <c r="K58" s="61" t="s">
        <v>1259</v>
      </c>
      <c r="L58" s="61" t="s">
        <v>1260</v>
      </c>
      <c r="M58" s="61" t="s">
        <v>1261</v>
      </c>
      <c r="N58" s="61" t="s">
        <v>1262</v>
      </c>
      <c r="O58" s="61" t="s">
        <v>1263</v>
      </c>
      <c r="P58" s="61" t="s">
        <v>1264</v>
      </c>
      <c r="Q58" s="61" t="s">
        <v>1265</v>
      </c>
      <c r="R58" s="61" t="s">
        <v>1266</v>
      </c>
      <c r="S58" s="61" t="s">
        <v>1267</v>
      </c>
      <c r="T58" s="87" t="s">
        <v>53</v>
      </c>
      <c r="U58" s="65">
        <v>411</v>
      </c>
      <c r="V58" s="77">
        <v>0</v>
      </c>
      <c r="W58" s="77">
        <v>188</v>
      </c>
      <c r="X58" s="77">
        <v>995</v>
      </c>
      <c r="Y58" s="77">
        <v>64</v>
      </c>
      <c r="Z58" s="77">
        <v>2</v>
      </c>
      <c r="AA58" s="77">
        <v>0</v>
      </c>
      <c r="AB58" s="77">
        <v>0</v>
      </c>
      <c r="AC58" s="77">
        <v>0</v>
      </c>
      <c r="AD58" s="77">
        <v>2</v>
      </c>
      <c r="AE58" s="77">
        <v>0</v>
      </c>
      <c r="AF58" s="77">
        <v>0</v>
      </c>
      <c r="AG58" s="77">
        <v>0</v>
      </c>
      <c r="AH58" s="77">
        <v>0</v>
      </c>
      <c r="AI58" s="77">
        <v>0</v>
      </c>
      <c r="AJ58" s="77">
        <v>0</v>
      </c>
      <c r="AK58" s="77">
        <v>0</v>
      </c>
      <c r="AL58" s="77">
        <v>0</v>
      </c>
      <c r="AM58" s="77">
        <v>0</v>
      </c>
      <c r="AN58" s="78">
        <f t="shared" si="1"/>
        <v>1251</v>
      </c>
    </row>
    <row r="59" spans="1:40" x14ac:dyDescent="0.25">
      <c r="A59" s="61" t="s">
        <v>1268</v>
      </c>
      <c r="B59" s="61" t="s">
        <v>1269</v>
      </c>
      <c r="C59" s="61" t="s">
        <v>1270</v>
      </c>
      <c r="D59" s="61" t="s">
        <v>1271</v>
      </c>
      <c r="E59" s="61" t="s">
        <v>1272</v>
      </c>
      <c r="F59" s="61" t="s">
        <v>1273</v>
      </c>
      <c r="G59" s="61" t="s">
        <v>1274</v>
      </c>
      <c r="H59" s="61" t="s">
        <v>1275</v>
      </c>
      <c r="I59" s="61" t="s">
        <v>1276</v>
      </c>
      <c r="J59" s="61" t="s">
        <v>1277</v>
      </c>
      <c r="K59" s="61" t="s">
        <v>1278</v>
      </c>
      <c r="L59" s="61" t="s">
        <v>1279</v>
      </c>
      <c r="M59" s="61" t="s">
        <v>1280</v>
      </c>
      <c r="N59" s="61" t="s">
        <v>1281</v>
      </c>
      <c r="O59" s="61" t="s">
        <v>1282</v>
      </c>
      <c r="P59" s="61" t="s">
        <v>1283</v>
      </c>
      <c r="Q59" s="61" t="s">
        <v>1284</v>
      </c>
      <c r="R59" s="61" t="s">
        <v>1285</v>
      </c>
      <c r="S59" s="61" t="s">
        <v>1286</v>
      </c>
      <c r="T59" s="87" t="s">
        <v>54</v>
      </c>
      <c r="U59" s="65">
        <v>501</v>
      </c>
      <c r="V59" s="77">
        <v>0</v>
      </c>
      <c r="W59" s="77">
        <v>31</v>
      </c>
      <c r="X59" s="77">
        <v>188</v>
      </c>
      <c r="Y59" s="77">
        <v>35</v>
      </c>
      <c r="Z59" s="77">
        <v>0</v>
      </c>
      <c r="AA59" s="77">
        <v>0</v>
      </c>
      <c r="AB59" s="77">
        <v>0</v>
      </c>
      <c r="AC59" s="77">
        <v>0</v>
      </c>
      <c r="AD59" s="77">
        <v>0</v>
      </c>
      <c r="AE59" s="77">
        <v>0</v>
      </c>
      <c r="AF59" s="77">
        <v>0</v>
      </c>
      <c r="AG59" s="77">
        <v>0</v>
      </c>
      <c r="AH59" s="77">
        <v>0</v>
      </c>
      <c r="AI59" s="77">
        <v>0</v>
      </c>
      <c r="AJ59" s="77">
        <v>0</v>
      </c>
      <c r="AK59" s="77">
        <v>0</v>
      </c>
      <c r="AL59" s="77">
        <v>0</v>
      </c>
      <c r="AM59" s="77">
        <v>0</v>
      </c>
      <c r="AN59" s="78">
        <f t="shared" si="1"/>
        <v>254</v>
      </c>
    </row>
    <row r="60" spans="1:40" x14ac:dyDescent="0.25">
      <c r="A60" s="61" t="s">
        <v>1287</v>
      </c>
      <c r="B60" s="61" t="s">
        <v>1288</v>
      </c>
      <c r="C60" s="61" t="s">
        <v>1289</v>
      </c>
      <c r="D60" s="61" t="s">
        <v>1290</v>
      </c>
      <c r="E60" s="61" t="s">
        <v>1291</v>
      </c>
      <c r="F60" s="61" t="s">
        <v>1292</v>
      </c>
      <c r="G60" s="61" t="s">
        <v>1293</v>
      </c>
      <c r="H60" s="61" t="s">
        <v>1294</v>
      </c>
      <c r="I60" s="61" t="s">
        <v>1295</v>
      </c>
      <c r="J60" s="61" t="s">
        <v>1296</v>
      </c>
      <c r="K60" s="61" t="s">
        <v>1297</v>
      </c>
      <c r="L60" s="61" t="s">
        <v>1298</v>
      </c>
      <c r="M60" s="61" t="s">
        <v>1299</v>
      </c>
      <c r="N60" s="61" t="s">
        <v>1300</v>
      </c>
      <c r="O60" s="61" t="s">
        <v>1301</v>
      </c>
      <c r="P60" s="61" t="s">
        <v>1302</v>
      </c>
      <c r="Q60" s="61" t="s">
        <v>1303</v>
      </c>
      <c r="R60" s="61" t="s">
        <v>1304</v>
      </c>
      <c r="S60" s="61" t="s">
        <v>1305</v>
      </c>
      <c r="T60" s="87" t="s">
        <v>55</v>
      </c>
      <c r="U60" s="65">
        <v>543</v>
      </c>
      <c r="V60" s="77">
        <v>0</v>
      </c>
      <c r="W60" s="77">
        <v>3</v>
      </c>
      <c r="X60" s="77">
        <v>625</v>
      </c>
      <c r="Y60" s="77">
        <v>28</v>
      </c>
      <c r="Z60" s="77">
        <v>0</v>
      </c>
      <c r="AA60" s="77">
        <v>0</v>
      </c>
      <c r="AB60" s="77">
        <v>0</v>
      </c>
      <c r="AC60" s="77">
        <v>0</v>
      </c>
      <c r="AD60" s="77">
        <v>0</v>
      </c>
      <c r="AE60" s="77">
        <v>0</v>
      </c>
      <c r="AF60" s="77">
        <v>0</v>
      </c>
      <c r="AG60" s="77">
        <v>0</v>
      </c>
      <c r="AH60" s="77">
        <v>0</v>
      </c>
      <c r="AI60" s="77">
        <v>0</v>
      </c>
      <c r="AJ60" s="77">
        <v>0</v>
      </c>
      <c r="AK60" s="77">
        <v>0</v>
      </c>
      <c r="AL60" s="77">
        <v>0</v>
      </c>
      <c r="AM60" s="77">
        <v>0</v>
      </c>
      <c r="AN60" s="78">
        <f t="shared" si="1"/>
        <v>656</v>
      </c>
    </row>
    <row r="61" spans="1:40" x14ac:dyDescent="0.25">
      <c r="A61" s="61" t="s">
        <v>1306</v>
      </c>
      <c r="B61" s="61" t="s">
        <v>1307</v>
      </c>
      <c r="C61" s="61" t="s">
        <v>1308</v>
      </c>
      <c r="D61" s="61" t="s">
        <v>1309</v>
      </c>
      <c r="E61" s="61" t="s">
        <v>1310</v>
      </c>
      <c r="F61" s="61" t="s">
        <v>1311</v>
      </c>
      <c r="G61" s="61" t="s">
        <v>1312</v>
      </c>
      <c r="H61" s="61" t="s">
        <v>1313</v>
      </c>
      <c r="I61" s="61" t="s">
        <v>1314</v>
      </c>
      <c r="J61" s="61" t="s">
        <v>1315</v>
      </c>
      <c r="K61" s="61" t="s">
        <v>1316</v>
      </c>
      <c r="L61" s="61" t="s">
        <v>1317</v>
      </c>
      <c r="M61" s="61" t="s">
        <v>1318</v>
      </c>
      <c r="N61" s="61" t="s">
        <v>1319</v>
      </c>
      <c r="O61" s="61" t="s">
        <v>1320</v>
      </c>
      <c r="P61" s="61" t="s">
        <v>1321</v>
      </c>
      <c r="Q61" s="61" t="s">
        <v>1322</v>
      </c>
      <c r="R61" s="61" t="s">
        <v>1323</v>
      </c>
      <c r="S61" s="61" t="s">
        <v>1324</v>
      </c>
      <c r="T61" s="87" t="s">
        <v>56</v>
      </c>
      <c r="U61" s="65">
        <v>628</v>
      </c>
      <c r="V61" s="77">
        <v>0</v>
      </c>
      <c r="W61" s="77">
        <v>125</v>
      </c>
      <c r="X61" s="77">
        <v>754</v>
      </c>
      <c r="Y61" s="77">
        <v>79</v>
      </c>
      <c r="Z61" s="77">
        <v>1</v>
      </c>
      <c r="AA61" s="77">
        <v>0</v>
      </c>
      <c r="AB61" s="77">
        <v>0</v>
      </c>
      <c r="AC61" s="77">
        <v>2</v>
      </c>
      <c r="AD61" s="77">
        <v>0</v>
      </c>
      <c r="AE61" s="77">
        <v>1</v>
      </c>
      <c r="AF61" s="77">
        <v>0</v>
      </c>
      <c r="AG61" s="77">
        <v>3</v>
      </c>
      <c r="AH61" s="77">
        <v>0</v>
      </c>
      <c r="AI61" s="77">
        <v>0</v>
      </c>
      <c r="AJ61" s="77">
        <v>0</v>
      </c>
      <c r="AK61" s="77">
        <v>0</v>
      </c>
      <c r="AL61" s="77">
        <v>0</v>
      </c>
      <c r="AM61" s="77">
        <v>0</v>
      </c>
      <c r="AN61" s="78">
        <f t="shared" si="1"/>
        <v>965</v>
      </c>
    </row>
    <row r="62" spans="1:40" x14ac:dyDescent="0.25">
      <c r="A62" s="61" t="s">
        <v>1325</v>
      </c>
      <c r="B62" s="61" t="s">
        <v>1326</v>
      </c>
      <c r="C62" s="61" t="s">
        <v>1327</v>
      </c>
      <c r="D62" s="61" t="s">
        <v>1328</v>
      </c>
      <c r="E62" s="61" t="s">
        <v>1329</v>
      </c>
      <c r="F62" s="61" t="s">
        <v>1330</v>
      </c>
      <c r="G62" s="61" t="s">
        <v>1331</v>
      </c>
      <c r="H62" s="61" t="s">
        <v>1332</v>
      </c>
      <c r="I62" s="61" t="s">
        <v>1333</v>
      </c>
      <c r="J62" s="61" t="s">
        <v>1334</v>
      </c>
      <c r="K62" s="61" t="s">
        <v>1335</v>
      </c>
      <c r="L62" s="61" t="s">
        <v>1336</v>
      </c>
      <c r="M62" s="61" t="s">
        <v>1337</v>
      </c>
      <c r="N62" s="61" t="s">
        <v>1338</v>
      </c>
      <c r="O62" s="61" t="s">
        <v>1339</v>
      </c>
      <c r="P62" s="61" t="s">
        <v>1340</v>
      </c>
      <c r="Q62" s="61" t="s">
        <v>1341</v>
      </c>
      <c r="R62" s="61" t="s">
        <v>1342</v>
      </c>
      <c r="S62" s="61" t="s">
        <v>1343</v>
      </c>
      <c r="T62" s="87" t="s">
        <v>57</v>
      </c>
      <c r="U62" s="65">
        <v>656</v>
      </c>
      <c r="V62" s="77">
        <v>0</v>
      </c>
      <c r="W62" s="77">
        <v>1084</v>
      </c>
      <c r="X62" s="77">
        <v>2854</v>
      </c>
      <c r="Y62" s="77">
        <v>397</v>
      </c>
      <c r="Z62" s="77">
        <v>5</v>
      </c>
      <c r="AA62" s="77">
        <v>0</v>
      </c>
      <c r="AB62" s="77">
        <v>2</v>
      </c>
      <c r="AC62" s="77">
        <v>0</v>
      </c>
      <c r="AD62" s="77">
        <v>0</v>
      </c>
      <c r="AE62" s="77">
        <v>3</v>
      </c>
      <c r="AF62" s="77">
        <v>0</v>
      </c>
      <c r="AG62" s="77">
        <v>0</v>
      </c>
      <c r="AH62" s="77">
        <v>4</v>
      </c>
      <c r="AI62" s="77">
        <v>0</v>
      </c>
      <c r="AJ62" s="77">
        <v>0</v>
      </c>
      <c r="AK62" s="77">
        <v>0</v>
      </c>
      <c r="AL62" s="77">
        <v>0</v>
      </c>
      <c r="AM62" s="77">
        <v>0</v>
      </c>
      <c r="AN62" s="78">
        <f t="shared" si="1"/>
        <v>4349</v>
      </c>
    </row>
    <row r="63" spans="1:40" x14ac:dyDescent="0.25">
      <c r="A63" s="61" t="s">
        <v>1344</v>
      </c>
      <c r="B63" s="61" t="s">
        <v>1345</v>
      </c>
      <c r="C63" s="61" t="s">
        <v>1346</v>
      </c>
      <c r="D63" s="61" t="s">
        <v>1347</v>
      </c>
      <c r="E63" s="61" t="s">
        <v>1348</v>
      </c>
      <c r="F63" s="61" t="s">
        <v>1349</v>
      </c>
      <c r="G63" s="61" t="s">
        <v>1350</v>
      </c>
      <c r="H63" s="61" t="s">
        <v>1351</v>
      </c>
      <c r="I63" s="61" t="s">
        <v>1352</v>
      </c>
      <c r="J63" s="61" t="s">
        <v>1353</v>
      </c>
      <c r="K63" s="61" t="s">
        <v>1354</v>
      </c>
      <c r="L63" s="61" t="s">
        <v>1355</v>
      </c>
      <c r="M63" s="61" t="s">
        <v>1356</v>
      </c>
      <c r="N63" s="61" t="s">
        <v>1357</v>
      </c>
      <c r="O63" s="61" t="s">
        <v>1358</v>
      </c>
      <c r="P63" s="61" t="s">
        <v>1359</v>
      </c>
      <c r="Q63" s="61" t="s">
        <v>1360</v>
      </c>
      <c r="R63" s="61" t="s">
        <v>1361</v>
      </c>
      <c r="S63" s="61" t="s">
        <v>1362</v>
      </c>
      <c r="T63" s="87" t="s">
        <v>58</v>
      </c>
      <c r="U63" s="65">
        <v>761</v>
      </c>
      <c r="V63" s="77">
        <v>0</v>
      </c>
      <c r="W63" s="77">
        <v>624</v>
      </c>
      <c r="X63" s="77">
        <v>2063</v>
      </c>
      <c r="Y63" s="77">
        <v>185</v>
      </c>
      <c r="Z63" s="77">
        <v>0</v>
      </c>
      <c r="AA63" s="77">
        <v>0</v>
      </c>
      <c r="AB63" s="77">
        <v>0</v>
      </c>
      <c r="AC63" s="77">
        <v>0</v>
      </c>
      <c r="AD63" s="77">
        <v>0</v>
      </c>
      <c r="AE63" s="77">
        <v>2</v>
      </c>
      <c r="AF63" s="77">
        <v>0</v>
      </c>
      <c r="AG63" s="77">
        <v>0</v>
      </c>
      <c r="AH63" s="77">
        <v>0</v>
      </c>
      <c r="AI63" s="77">
        <v>0</v>
      </c>
      <c r="AJ63" s="77">
        <v>0</v>
      </c>
      <c r="AK63" s="77">
        <v>0</v>
      </c>
      <c r="AL63" s="77">
        <v>0</v>
      </c>
      <c r="AM63" s="77">
        <v>0</v>
      </c>
      <c r="AN63" s="78">
        <f t="shared" si="1"/>
        <v>2874</v>
      </c>
    </row>
    <row r="64" spans="1:40" x14ac:dyDescent="0.25">
      <c r="A64" s="61" t="s">
        <v>1363</v>
      </c>
      <c r="B64" s="61" t="s">
        <v>1364</v>
      </c>
      <c r="C64" s="61" t="s">
        <v>1365</v>
      </c>
      <c r="D64" s="61" t="s">
        <v>1366</v>
      </c>
      <c r="E64" s="61" t="s">
        <v>1367</v>
      </c>
      <c r="F64" s="61" t="s">
        <v>1368</v>
      </c>
      <c r="G64" s="61" t="s">
        <v>1369</v>
      </c>
      <c r="H64" s="61" t="s">
        <v>1370</v>
      </c>
      <c r="I64" s="61" t="s">
        <v>1371</v>
      </c>
      <c r="J64" s="61" t="s">
        <v>1372</v>
      </c>
      <c r="K64" s="61" t="s">
        <v>1373</v>
      </c>
      <c r="L64" s="61" t="s">
        <v>1374</v>
      </c>
      <c r="M64" s="61" t="s">
        <v>1375</v>
      </c>
      <c r="N64" s="61" t="s">
        <v>1376</v>
      </c>
      <c r="O64" s="61" t="s">
        <v>1377</v>
      </c>
      <c r="P64" s="61" t="s">
        <v>1378</v>
      </c>
      <c r="Q64" s="61" t="s">
        <v>1379</v>
      </c>
      <c r="R64" s="61" t="s">
        <v>1380</v>
      </c>
      <c r="S64" s="61" t="s">
        <v>1381</v>
      </c>
      <c r="T64" s="87" t="s">
        <v>59</v>
      </c>
      <c r="U64" s="65">
        <v>842</v>
      </c>
      <c r="V64" s="77">
        <v>0</v>
      </c>
      <c r="W64" s="77">
        <v>18</v>
      </c>
      <c r="X64" s="77">
        <v>460</v>
      </c>
      <c r="Y64" s="77">
        <v>38</v>
      </c>
      <c r="Z64" s="77">
        <v>1</v>
      </c>
      <c r="AA64" s="77">
        <v>0</v>
      </c>
      <c r="AB64" s="77">
        <v>0</v>
      </c>
      <c r="AC64" s="77">
        <v>0</v>
      </c>
      <c r="AD64" s="77">
        <v>0</v>
      </c>
      <c r="AE64" s="77">
        <v>0</v>
      </c>
      <c r="AF64" s="77">
        <v>0</v>
      </c>
      <c r="AG64" s="77">
        <v>1</v>
      </c>
      <c r="AH64" s="77">
        <v>0</v>
      </c>
      <c r="AI64" s="77">
        <v>1</v>
      </c>
      <c r="AJ64" s="77">
        <v>0</v>
      </c>
      <c r="AK64" s="77">
        <v>0</v>
      </c>
      <c r="AL64" s="77">
        <v>0</v>
      </c>
      <c r="AM64" s="77">
        <v>0</v>
      </c>
      <c r="AN64" s="78">
        <f t="shared" si="1"/>
        <v>519</v>
      </c>
    </row>
    <row r="65" spans="1:40" ht="15.75" x14ac:dyDescent="0.25">
      <c r="A65" s="61" t="s">
        <v>300</v>
      </c>
      <c r="B65" s="61" t="s">
        <v>301</v>
      </c>
      <c r="C65" s="61" t="s">
        <v>299</v>
      </c>
      <c r="D65" s="61" t="s">
        <v>294</v>
      </c>
      <c r="E65" s="61" t="s">
        <v>295</v>
      </c>
      <c r="F65" s="61" t="s">
        <v>297</v>
      </c>
      <c r="G65" s="61" t="s">
        <v>292</v>
      </c>
      <c r="H65" s="61" t="s">
        <v>289</v>
      </c>
      <c r="I65" s="61" t="s">
        <v>291</v>
      </c>
      <c r="J65" s="61" t="s">
        <v>302</v>
      </c>
      <c r="K65" s="61" t="s">
        <v>290</v>
      </c>
      <c r="L65" s="61" t="s">
        <v>303</v>
      </c>
      <c r="M65" s="61" t="s">
        <v>304</v>
      </c>
      <c r="N65" s="61" t="s">
        <v>296</v>
      </c>
      <c r="O65" s="61" t="s">
        <v>298</v>
      </c>
      <c r="P65" s="61" t="s">
        <v>305</v>
      </c>
      <c r="Q65" s="61" t="s">
        <v>307</v>
      </c>
      <c r="R65" s="61" t="s">
        <v>306</v>
      </c>
      <c r="S65" s="61" t="s">
        <v>293</v>
      </c>
      <c r="T65" s="100" t="s">
        <v>360</v>
      </c>
      <c r="U65" s="66"/>
      <c r="V65" s="86">
        <v>9744</v>
      </c>
      <c r="W65" s="86">
        <v>34583</v>
      </c>
      <c r="X65" s="86">
        <v>25732</v>
      </c>
      <c r="Y65" s="86">
        <v>4402</v>
      </c>
      <c r="Z65" s="86">
        <v>711</v>
      </c>
      <c r="AA65" s="86">
        <v>32</v>
      </c>
      <c r="AB65" s="86">
        <v>1</v>
      </c>
      <c r="AC65" s="86">
        <v>7</v>
      </c>
      <c r="AD65" s="86">
        <v>15</v>
      </c>
      <c r="AE65" s="86">
        <v>245</v>
      </c>
      <c r="AF65" s="86">
        <v>0</v>
      </c>
      <c r="AG65" s="86">
        <v>3</v>
      </c>
      <c r="AH65" s="86">
        <v>2</v>
      </c>
      <c r="AI65" s="86">
        <v>1</v>
      </c>
      <c r="AJ65" s="86">
        <v>0</v>
      </c>
      <c r="AK65" s="86">
        <v>0</v>
      </c>
      <c r="AL65" s="86">
        <v>0</v>
      </c>
      <c r="AM65" s="86">
        <v>0</v>
      </c>
      <c r="AN65" s="96">
        <f t="shared" si="1"/>
        <v>75478</v>
      </c>
    </row>
    <row r="66" spans="1:40" x14ac:dyDescent="0.25">
      <c r="A66" s="61" t="s">
        <v>1382</v>
      </c>
      <c r="B66" s="61" t="s">
        <v>1383</v>
      </c>
      <c r="C66" s="61" t="s">
        <v>1384</v>
      </c>
      <c r="D66" s="61" t="s">
        <v>1385</v>
      </c>
      <c r="E66" s="61" t="s">
        <v>1386</v>
      </c>
      <c r="F66" s="61" t="s">
        <v>1387</v>
      </c>
      <c r="G66" s="61" t="s">
        <v>1388</v>
      </c>
      <c r="H66" s="61" t="s">
        <v>1389</v>
      </c>
      <c r="I66" s="61" t="s">
        <v>1390</v>
      </c>
      <c r="J66" s="61" t="s">
        <v>1391</v>
      </c>
      <c r="K66" s="61" t="s">
        <v>1392</v>
      </c>
      <c r="L66" s="61" t="s">
        <v>1393</v>
      </c>
      <c r="M66" s="61" t="s">
        <v>1394</v>
      </c>
      <c r="N66" s="61" t="s">
        <v>1395</v>
      </c>
      <c r="O66" s="61" t="s">
        <v>1396</v>
      </c>
      <c r="P66" s="61" t="s">
        <v>1397</v>
      </c>
      <c r="Q66" s="61" t="s">
        <v>1398</v>
      </c>
      <c r="R66" s="61" t="s">
        <v>1399</v>
      </c>
      <c r="S66" s="61" t="s">
        <v>1400</v>
      </c>
      <c r="T66" s="87" t="s">
        <v>61</v>
      </c>
      <c r="U66" s="65">
        <v>38</v>
      </c>
      <c r="V66" s="77">
        <v>0</v>
      </c>
      <c r="W66" s="77">
        <v>41</v>
      </c>
      <c r="X66" s="77">
        <v>733</v>
      </c>
      <c r="Y66" s="77">
        <v>91</v>
      </c>
      <c r="Z66" s="77">
        <v>0</v>
      </c>
      <c r="AA66" s="77">
        <v>0</v>
      </c>
      <c r="AB66" s="77">
        <v>0</v>
      </c>
      <c r="AC66" s="77">
        <v>0</v>
      </c>
      <c r="AD66" s="77">
        <v>0</v>
      </c>
      <c r="AE66" s="77">
        <v>4</v>
      </c>
      <c r="AF66" s="77">
        <v>0</v>
      </c>
      <c r="AG66" s="77">
        <v>0</v>
      </c>
      <c r="AH66" s="77">
        <v>0</v>
      </c>
      <c r="AI66" s="77">
        <v>0</v>
      </c>
      <c r="AJ66" s="77">
        <v>0</v>
      </c>
      <c r="AK66" s="77">
        <v>0</v>
      </c>
      <c r="AL66" s="77">
        <v>0</v>
      </c>
      <c r="AM66" s="77">
        <v>0</v>
      </c>
      <c r="AN66" s="78">
        <f t="shared" si="1"/>
        <v>869</v>
      </c>
    </row>
    <row r="67" spans="1:40" x14ac:dyDescent="0.25">
      <c r="A67" s="61" t="s">
        <v>1401</v>
      </c>
      <c r="B67" s="61" t="s">
        <v>1402</v>
      </c>
      <c r="C67" s="61" t="s">
        <v>1403</v>
      </c>
      <c r="D67" s="61" t="s">
        <v>1404</v>
      </c>
      <c r="E67" s="61" t="s">
        <v>1405</v>
      </c>
      <c r="F67" s="61" t="s">
        <v>1406</v>
      </c>
      <c r="G67" s="61" t="s">
        <v>1407</v>
      </c>
      <c r="H67" s="61" t="s">
        <v>1408</v>
      </c>
      <c r="I67" s="61" t="s">
        <v>1409</v>
      </c>
      <c r="J67" s="61" t="s">
        <v>1410</v>
      </c>
      <c r="K67" s="61" t="s">
        <v>1411</v>
      </c>
      <c r="L67" s="61" t="s">
        <v>1412</v>
      </c>
      <c r="M67" s="61" t="s">
        <v>1413</v>
      </c>
      <c r="N67" s="61" t="s">
        <v>1414</v>
      </c>
      <c r="O67" s="61" t="s">
        <v>1415</v>
      </c>
      <c r="P67" s="61" t="s">
        <v>1416</v>
      </c>
      <c r="Q67" s="61" t="s">
        <v>1417</v>
      </c>
      <c r="R67" s="61" t="s">
        <v>1418</v>
      </c>
      <c r="S67" s="61" t="s">
        <v>1419</v>
      </c>
      <c r="T67" s="87" t="s">
        <v>62</v>
      </c>
      <c r="U67" s="65">
        <v>86</v>
      </c>
      <c r="V67" s="77">
        <v>0</v>
      </c>
      <c r="W67" s="77">
        <v>591</v>
      </c>
      <c r="X67" s="77">
        <v>397</v>
      </c>
      <c r="Y67" s="77">
        <v>78</v>
      </c>
      <c r="Z67" s="77">
        <v>0</v>
      </c>
      <c r="AA67" s="77">
        <v>0</v>
      </c>
      <c r="AB67" s="77">
        <v>0</v>
      </c>
      <c r="AC67" s="77">
        <v>0</v>
      </c>
      <c r="AD67" s="77">
        <v>0</v>
      </c>
      <c r="AE67" s="77">
        <v>0</v>
      </c>
      <c r="AF67" s="77">
        <v>0</v>
      </c>
      <c r="AG67" s="77">
        <v>0</v>
      </c>
      <c r="AH67" s="77">
        <v>0</v>
      </c>
      <c r="AI67" s="77">
        <v>0</v>
      </c>
      <c r="AJ67" s="77">
        <v>0</v>
      </c>
      <c r="AK67" s="77">
        <v>0</v>
      </c>
      <c r="AL67" s="77">
        <v>0</v>
      </c>
      <c r="AM67" s="77">
        <v>0</v>
      </c>
      <c r="AN67" s="78">
        <f t="shared" si="1"/>
        <v>1066</v>
      </c>
    </row>
    <row r="68" spans="1:40" x14ac:dyDescent="0.25">
      <c r="A68" s="61" t="s">
        <v>1420</v>
      </c>
      <c r="B68" s="61" t="s">
        <v>1421</v>
      </c>
      <c r="C68" s="61" t="s">
        <v>1422</v>
      </c>
      <c r="D68" s="61" t="s">
        <v>1423</v>
      </c>
      <c r="E68" s="61" t="s">
        <v>1424</v>
      </c>
      <c r="F68" s="61" t="s">
        <v>1425</v>
      </c>
      <c r="G68" s="61" t="s">
        <v>1426</v>
      </c>
      <c r="H68" s="61" t="s">
        <v>1427</v>
      </c>
      <c r="I68" s="61" t="s">
        <v>1428</v>
      </c>
      <c r="J68" s="61" t="s">
        <v>1429</v>
      </c>
      <c r="K68" s="61" t="s">
        <v>1430</v>
      </c>
      <c r="L68" s="61" t="s">
        <v>1431</v>
      </c>
      <c r="M68" s="61" t="s">
        <v>1432</v>
      </c>
      <c r="N68" s="61" t="s">
        <v>1433</v>
      </c>
      <c r="O68" s="61" t="s">
        <v>1434</v>
      </c>
      <c r="P68" s="61" t="s">
        <v>1435</v>
      </c>
      <c r="Q68" s="61" t="s">
        <v>1436</v>
      </c>
      <c r="R68" s="61" t="s">
        <v>1437</v>
      </c>
      <c r="S68" s="61" t="s">
        <v>1438</v>
      </c>
      <c r="T68" s="87" t="s">
        <v>63</v>
      </c>
      <c r="U68" s="65">
        <v>107</v>
      </c>
      <c r="V68" s="77">
        <v>0</v>
      </c>
      <c r="W68" s="77">
        <v>13</v>
      </c>
      <c r="X68" s="77">
        <v>663</v>
      </c>
      <c r="Y68" s="77">
        <v>61</v>
      </c>
      <c r="Z68" s="77">
        <v>0</v>
      </c>
      <c r="AA68" s="77">
        <v>0</v>
      </c>
      <c r="AB68" s="77">
        <v>0</v>
      </c>
      <c r="AC68" s="77">
        <v>0</v>
      </c>
      <c r="AD68" s="77">
        <v>0</v>
      </c>
      <c r="AE68" s="77">
        <v>0</v>
      </c>
      <c r="AF68" s="77">
        <v>0</v>
      </c>
      <c r="AG68" s="77">
        <v>1</v>
      </c>
      <c r="AH68" s="77">
        <v>1</v>
      </c>
      <c r="AI68" s="77">
        <v>0</v>
      </c>
      <c r="AJ68" s="77">
        <v>0</v>
      </c>
      <c r="AK68" s="77">
        <v>0</v>
      </c>
      <c r="AL68" s="77">
        <v>0</v>
      </c>
      <c r="AM68" s="77">
        <v>0</v>
      </c>
      <c r="AN68" s="78">
        <f t="shared" si="1"/>
        <v>739</v>
      </c>
    </row>
    <row r="69" spans="1:40" x14ac:dyDescent="0.25">
      <c r="A69" s="61" t="s">
        <v>1439</v>
      </c>
      <c r="B69" s="61" t="s">
        <v>1440</v>
      </c>
      <c r="C69" s="61" t="s">
        <v>1441</v>
      </c>
      <c r="D69" s="61" t="s">
        <v>1442</v>
      </c>
      <c r="E69" s="61" t="s">
        <v>1443</v>
      </c>
      <c r="F69" s="61" t="s">
        <v>1444</v>
      </c>
      <c r="G69" s="61" t="s">
        <v>1445</v>
      </c>
      <c r="H69" s="61" t="s">
        <v>1446</v>
      </c>
      <c r="I69" s="61" t="s">
        <v>1447</v>
      </c>
      <c r="J69" s="61" t="s">
        <v>1448</v>
      </c>
      <c r="K69" s="61" t="s">
        <v>1449</v>
      </c>
      <c r="L69" s="61" t="s">
        <v>1450</v>
      </c>
      <c r="M69" s="61" t="s">
        <v>1451</v>
      </c>
      <c r="N69" s="61" t="s">
        <v>1452</v>
      </c>
      <c r="O69" s="61" t="s">
        <v>1453</v>
      </c>
      <c r="P69" s="61" t="s">
        <v>1454</v>
      </c>
      <c r="Q69" s="61" t="s">
        <v>1455</v>
      </c>
      <c r="R69" s="61" t="s">
        <v>1456</v>
      </c>
      <c r="S69" s="61" t="s">
        <v>1457</v>
      </c>
      <c r="T69" s="87" t="s">
        <v>64</v>
      </c>
      <c r="U69" s="65">
        <v>134</v>
      </c>
      <c r="V69" s="77">
        <v>0</v>
      </c>
      <c r="W69" s="77">
        <v>342</v>
      </c>
      <c r="X69" s="77">
        <v>350</v>
      </c>
      <c r="Y69" s="77">
        <v>36</v>
      </c>
      <c r="Z69" s="77">
        <v>1</v>
      </c>
      <c r="AA69" s="77">
        <v>0</v>
      </c>
      <c r="AB69" s="77">
        <v>0</v>
      </c>
      <c r="AC69" s="77">
        <v>0</v>
      </c>
      <c r="AD69" s="77">
        <v>0</v>
      </c>
      <c r="AE69" s="77">
        <v>0</v>
      </c>
      <c r="AF69" s="77">
        <v>0</v>
      </c>
      <c r="AG69" s="77">
        <v>0</v>
      </c>
      <c r="AH69" s="77">
        <v>0</v>
      </c>
      <c r="AI69" s="77">
        <v>0</v>
      </c>
      <c r="AJ69" s="77">
        <v>0</v>
      </c>
      <c r="AK69" s="77">
        <v>0</v>
      </c>
      <c r="AL69" s="77">
        <v>0</v>
      </c>
      <c r="AM69" s="77">
        <v>0</v>
      </c>
      <c r="AN69" s="78">
        <f t="shared" si="1"/>
        <v>729</v>
      </c>
    </row>
    <row r="70" spans="1:40" x14ac:dyDescent="0.25">
      <c r="A70" s="61" t="s">
        <v>1458</v>
      </c>
      <c r="B70" s="61" t="s">
        <v>1459</v>
      </c>
      <c r="C70" s="61" t="s">
        <v>1460</v>
      </c>
      <c r="D70" s="61" t="s">
        <v>1461</v>
      </c>
      <c r="E70" s="61" t="s">
        <v>1462</v>
      </c>
      <c r="F70" s="61" t="s">
        <v>1463</v>
      </c>
      <c r="G70" s="61" t="s">
        <v>1464</v>
      </c>
      <c r="H70" s="61" t="s">
        <v>1465</v>
      </c>
      <c r="I70" s="61" t="s">
        <v>1466</v>
      </c>
      <c r="J70" s="61" t="s">
        <v>1467</v>
      </c>
      <c r="K70" s="61" t="s">
        <v>1468</v>
      </c>
      <c r="L70" s="61" t="s">
        <v>1469</v>
      </c>
      <c r="M70" s="61" t="s">
        <v>1470</v>
      </c>
      <c r="N70" s="61" t="s">
        <v>1471</v>
      </c>
      <c r="O70" s="61" t="s">
        <v>1472</v>
      </c>
      <c r="P70" s="61" t="s">
        <v>1473</v>
      </c>
      <c r="Q70" s="61" t="s">
        <v>1474</v>
      </c>
      <c r="R70" s="61" t="s">
        <v>1475</v>
      </c>
      <c r="S70" s="61" t="s">
        <v>1476</v>
      </c>
      <c r="T70" s="87" t="s">
        <v>65</v>
      </c>
      <c r="U70" s="65">
        <v>150</v>
      </c>
      <c r="V70" s="77">
        <v>0</v>
      </c>
      <c r="W70" s="77">
        <v>382</v>
      </c>
      <c r="X70" s="77">
        <v>1018</v>
      </c>
      <c r="Y70" s="77">
        <v>60</v>
      </c>
      <c r="Z70" s="77">
        <v>1</v>
      </c>
      <c r="AA70" s="77">
        <v>0</v>
      </c>
      <c r="AB70" s="77">
        <v>0</v>
      </c>
      <c r="AC70" s="77">
        <v>0</v>
      </c>
      <c r="AD70" s="77">
        <v>0</v>
      </c>
      <c r="AE70" s="77">
        <v>69</v>
      </c>
      <c r="AF70" s="77">
        <v>0</v>
      </c>
      <c r="AG70" s="77">
        <v>0</v>
      </c>
      <c r="AH70" s="77">
        <v>0</v>
      </c>
      <c r="AI70" s="77">
        <v>0</v>
      </c>
      <c r="AJ70" s="77">
        <v>0</v>
      </c>
      <c r="AK70" s="77">
        <v>0</v>
      </c>
      <c r="AL70" s="77">
        <v>0</v>
      </c>
      <c r="AM70" s="77">
        <v>0</v>
      </c>
      <c r="AN70" s="78">
        <f t="shared" si="1"/>
        <v>1530</v>
      </c>
    </row>
    <row r="71" spans="1:40" x14ac:dyDescent="0.25">
      <c r="A71" s="61" t="s">
        <v>1477</v>
      </c>
      <c r="B71" s="61" t="s">
        <v>1478</v>
      </c>
      <c r="C71" s="61" t="s">
        <v>1479</v>
      </c>
      <c r="D71" s="61" t="s">
        <v>1480</v>
      </c>
      <c r="E71" s="61" t="s">
        <v>1481</v>
      </c>
      <c r="F71" s="61" t="s">
        <v>1482</v>
      </c>
      <c r="G71" s="61" t="s">
        <v>1483</v>
      </c>
      <c r="H71" s="61" t="s">
        <v>1484</v>
      </c>
      <c r="I71" s="61" t="s">
        <v>1485</v>
      </c>
      <c r="J71" s="61" t="s">
        <v>1486</v>
      </c>
      <c r="K71" s="61" t="s">
        <v>1487</v>
      </c>
      <c r="L71" s="61" t="s">
        <v>1488</v>
      </c>
      <c r="M71" s="61" t="s">
        <v>1489</v>
      </c>
      <c r="N71" s="61" t="s">
        <v>1490</v>
      </c>
      <c r="O71" s="61" t="s">
        <v>1491</v>
      </c>
      <c r="P71" s="61" t="s">
        <v>1492</v>
      </c>
      <c r="Q71" s="61" t="s">
        <v>1493</v>
      </c>
      <c r="R71" s="61" t="s">
        <v>1494</v>
      </c>
      <c r="S71" s="61" t="s">
        <v>1495</v>
      </c>
      <c r="T71" s="87" t="s">
        <v>66</v>
      </c>
      <c r="U71" s="65">
        <v>237</v>
      </c>
      <c r="V71" s="77">
        <v>4957</v>
      </c>
      <c r="W71" s="77">
        <v>3231</v>
      </c>
      <c r="X71" s="77">
        <v>2662</v>
      </c>
      <c r="Y71" s="77">
        <v>121</v>
      </c>
      <c r="Z71" s="77">
        <v>71</v>
      </c>
      <c r="AA71" s="77">
        <v>2</v>
      </c>
      <c r="AB71" s="77">
        <v>0</v>
      </c>
      <c r="AC71" s="77">
        <v>0</v>
      </c>
      <c r="AD71" s="77">
        <v>0</v>
      </c>
      <c r="AE71" s="77">
        <v>13</v>
      </c>
      <c r="AF71" s="77">
        <v>0</v>
      </c>
      <c r="AG71" s="77">
        <v>1</v>
      </c>
      <c r="AH71" s="77">
        <v>0</v>
      </c>
      <c r="AI71" s="77">
        <v>0</v>
      </c>
      <c r="AJ71" s="77">
        <v>0</v>
      </c>
      <c r="AK71" s="77">
        <v>0</v>
      </c>
      <c r="AL71" s="77">
        <v>0</v>
      </c>
      <c r="AM71" s="77">
        <v>0</v>
      </c>
      <c r="AN71" s="78">
        <f t="shared" ref="AN71:AN102" si="2">SUM(V71:AM71)</f>
        <v>11058</v>
      </c>
    </row>
    <row r="72" spans="1:40" x14ac:dyDescent="0.25">
      <c r="A72" s="61" t="s">
        <v>1496</v>
      </c>
      <c r="B72" s="61" t="s">
        <v>1497</v>
      </c>
      <c r="C72" s="61" t="s">
        <v>1498</v>
      </c>
      <c r="D72" s="61" t="s">
        <v>1499</v>
      </c>
      <c r="E72" s="61" t="s">
        <v>1500</v>
      </c>
      <c r="F72" s="61" t="s">
        <v>1501</v>
      </c>
      <c r="G72" s="61" t="s">
        <v>1502</v>
      </c>
      <c r="H72" s="61" t="s">
        <v>1503</v>
      </c>
      <c r="I72" s="61" t="s">
        <v>1504</v>
      </c>
      <c r="J72" s="61" t="s">
        <v>1505</v>
      </c>
      <c r="K72" s="61" t="s">
        <v>1506</v>
      </c>
      <c r="L72" s="61" t="s">
        <v>1507</v>
      </c>
      <c r="M72" s="61" t="s">
        <v>1508</v>
      </c>
      <c r="N72" s="61" t="s">
        <v>1509</v>
      </c>
      <c r="O72" s="61" t="s">
        <v>1510</v>
      </c>
      <c r="P72" s="61" t="s">
        <v>1511</v>
      </c>
      <c r="Q72" s="61" t="s">
        <v>1512</v>
      </c>
      <c r="R72" s="61" t="s">
        <v>1513</v>
      </c>
      <c r="S72" s="61" t="s">
        <v>1514</v>
      </c>
      <c r="T72" s="87" t="s">
        <v>67</v>
      </c>
      <c r="U72" s="65">
        <v>264</v>
      </c>
      <c r="V72" s="77">
        <v>0</v>
      </c>
      <c r="W72" s="77">
        <v>4934</v>
      </c>
      <c r="X72" s="77">
        <v>758</v>
      </c>
      <c r="Y72" s="77">
        <v>89</v>
      </c>
      <c r="Z72" s="77">
        <v>18</v>
      </c>
      <c r="AA72" s="77">
        <v>0</v>
      </c>
      <c r="AB72" s="77">
        <v>0</v>
      </c>
      <c r="AC72" s="77">
        <v>0</v>
      </c>
      <c r="AD72" s="77">
        <v>0</v>
      </c>
      <c r="AE72" s="77">
        <v>0</v>
      </c>
      <c r="AF72" s="77">
        <v>0</v>
      </c>
      <c r="AG72" s="77">
        <v>1</v>
      </c>
      <c r="AH72" s="77">
        <v>1</v>
      </c>
      <c r="AI72" s="77">
        <v>0</v>
      </c>
      <c r="AJ72" s="77">
        <v>0</v>
      </c>
      <c r="AK72" s="77">
        <v>0</v>
      </c>
      <c r="AL72" s="77">
        <v>0</v>
      </c>
      <c r="AM72" s="77">
        <v>0</v>
      </c>
      <c r="AN72" s="78">
        <f t="shared" si="2"/>
        <v>5801</v>
      </c>
    </row>
    <row r="73" spans="1:40" x14ac:dyDescent="0.25">
      <c r="A73" s="61" t="s">
        <v>1515</v>
      </c>
      <c r="B73" s="61" t="s">
        <v>1516</v>
      </c>
      <c r="C73" s="61" t="s">
        <v>1517</v>
      </c>
      <c r="D73" s="61" t="s">
        <v>1518</v>
      </c>
      <c r="E73" s="61" t="s">
        <v>1519</v>
      </c>
      <c r="F73" s="61" t="s">
        <v>1520</v>
      </c>
      <c r="G73" s="61" t="s">
        <v>1521</v>
      </c>
      <c r="H73" s="61" t="s">
        <v>1522</v>
      </c>
      <c r="I73" s="61" t="s">
        <v>1523</v>
      </c>
      <c r="J73" s="61" t="s">
        <v>1524</v>
      </c>
      <c r="K73" s="61" t="s">
        <v>1525</v>
      </c>
      <c r="L73" s="61" t="s">
        <v>1526</v>
      </c>
      <c r="M73" s="61" t="s">
        <v>1527</v>
      </c>
      <c r="N73" s="61" t="s">
        <v>1528</v>
      </c>
      <c r="O73" s="61" t="s">
        <v>1529</v>
      </c>
      <c r="P73" s="61" t="s">
        <v>1530</v>
      </c>
      <c r="Q73" s="61" t="s">
        <v>1531</v>
      </c>
      <c r="R73" s="61" t="s">
        <v>1532</v>
      </c>
      <c r="S73" s="61" t="s">
        <v>1533</v>
      </c>
      <c r="T73" s="87" t="s">
        <v>2775</v>
      </c>
      <c r="U73" s="65">
        <v>310</v>
      </c>
      <c r="V73" s="77">
        <v>0</v>
      </c>
      <c r="W73" s="77">
        <v>531</v>
      </c>
      <c r="X73" s="77">
        <v>1702</v>
      </c>
      <c r="Y73" s="77">
        <v>203</v>
      </c>
      <c r="Z73" s="77">
        <v>0</v>
      </c>
      <c r="AA73" s="77">
        <v>0</v>
      </c>
      <c r="AB73" s="77">
        <v>0</v>
      </c>
      <c r="AC73" s="77">
        <v>0</v>
      </c>
      <c r="AD73" s="77">
        <v>12</v>
      </c>
      <c r="AE73" s="77">
        <v>102</v>
      </c>
      <c r="AF73" s="77">
        <v>0</v>
      </c>
      <c r="AG73" s="77">
        <v>0</v>
      </c>
      <c r="AH73" s="77">
        <v>0</v>
      </c>
      <c r="AI73" s="77">
        <v>0</v>
      </c>
      <c r="AJ73" s="77">
        <v>0</v>
      </c>
      <c r="AK73" s="77">
        <v>0</v>
      </c>
      <c r="AL73" s="77">
        <v>0</v>
      </c>
      <c r="AM73" s="77">
        <v>0</v>
      </c>
      <c r="AN73" s="78">
        <f t="shared" si="2"/>
        <v>2550</v>
      </c>
    </row>
    <row r="74" spans="1:40" x14ac:dyDescent="0.25">
      <c r="A74" s="61" t="s">
        <v>1534</v>
      </c>
      <c r="B74" s="61" t="s">
        <v>1535</v>
      </c>
      <c r="C74" s="61" t="s">
        <v>1536</v>
      </c>
      <c r="D74" s="61" t="s">
        <v>1537</v>
      </c>
      <c r="E74" s="61" t="s">
        <v>1538</v>
      </c>
      <c r="F74" s="61" t="s">
        <v>1539</v>
      </c>
      <c r="G74" s="61" t="s">
        <v>1540</v>
      </c>
      <c r="H74" s="61" t="s">
        <v>1541</v>
      </c>
      <c r="I74" s="61" t="s">
        <v>1542</v>
      </c>
      <c r="J74" s="61" t="s">
        <v>1543</v>
      </c>
      <c r="K74" s="61" t="s">
        <v>1544</v>
      </c>
      <c r="L74" s="61" t="s">
        <v>1545</v>
      </c>
      <c r="M74" s="61" t="s">
        <v>1546</v>
      </c>
      <c r="N74" s="61" t="s">
        <v>1547</v>
      </c>
      <c r="O74" s="61" t="s">
        <v>1548</v>
      </c>
      <c r="P74" s="61" t="s">
        <v>1549</v>
      </c>
      <c r="Q74" s="61" t="s">
        <v>1550</v>
      </c>
      <c r="R74" s="61" t="s">
        <v>1551</v>
      </c>
      <c r="S74" s="61" t="s">
        <v>1552</v>
      </c>
      <c r="T74" s="87" t="s">
        <v>69</v>
      </c>
      <c r="U74" s="65">
        <v>315</v>
      </c>
      <c r="V74" s="77">
        <v>0</v>
      </c>
      <c r="W74" s="77">
        <v>23</v>
      </c>
      <c r="X74" s="77">
        <v>1122</v>
      </c>
      <c r="Y74" s="77">
        <v>141</v>
      </c>
      <c r="Z74" s="77">
        <v>3</v>
      </c>
      <c r="AA74" s="77">
        <v>0</v>
      </c>
      <c r="AB74" s="77">
        <v>0</v>
      </c>
      <c r="AC74" s="77">
        <v>0</v>
      </c>
      <c r="AD74" s="77">
        <v>0</v>
      </c>
      <c r="AE74" s="77">
        <v>31</v>
      </c>
      <c r="AF74" s="77">
        <v>0</v>
      </c>
      <c r="AG74" s="77">
        <v>0</v>
      </c>
      <c r="AH74" s="77">
        <v>0</v>
      </c>
      <c r="AI74" s="77">
        <v>0</v>
      </c>
      <c r="AJ74" s="77">
        <v>0</v>
      </c>
      <c r="AK74" s="77">
        <v>0</v>
      </c>
      <c r="AL74" s="77">
        <v>0</v>
      </c>
      <c r="AM74" s="77">
        <v>0</v>
      </c>
      <c r="AN74" s="78">
        <f t="shared" si="2"/>
        <v>1320</v>
      </c>
    </row>
    <row r="75" spans="1:40" x14ac:dyDescent="0.25">
      <c r="A75" s="61" t="s">
        <v>1553</v>
      </c>
      <c r="B75" s="61" t="s">
        <v>1554</v>
      </c>
      <c r="C75" s="61" t="s">
        <v>1555</v>
      </c>
      <c r="D75" s="61" t="s">
        <v>1556</v>
      </c>
      <c r="E75" s="61" t="s">
        <v>1557</v>
      </c>
      <c r="F75" s="61" t="s">
        <v>1558</v>
      </c>
      <c r="G75" s="61" t="s">
        <v>1559</v>
      </c>
      <c r="H75" s="61" t="s">
        <v>1560</v>
      </c>
      <c r="I75" s="61" t="s">
        <v>1561</v>
      </c>
      <c r="J75" s="61" t="s">
        <v>1562</v>
      </c>
      <c r="K75" s="61" t="s">
        <v>1563</v>
      </c>
      <c r="L75" s="61" t="s">
        <v>1564</v>
      </c>
      <c r="M75" s="61" t="s">
        <v>1565</v>
      </c>
      <c r="N75" s="61" t="s">
        <v>1566</v>
      </c>
      <c r="O75" s="61" t="s">
        <v>1567</v>
      </c>
      <c r="P75" s="61" t="s">
        <v>1568</v>
      </c>
      <c r="Q75" s="61" t="s">
        <v>1569</v>
      </c>
      <c r="R75" s="61" t="s">
        <v>1570</v>
      </c>
      <c r="S75" s="61" t="s">
        <v>1571</v>
      </c>
      <c r="T75" s="87" t="s">
        <v>70</v>
      </c>
      <c r="U75" s="65">
        <v>361</v>
      </c>
      <c r="V75" s="77">
        <v>0</v>
      </c>
      <c r="W75" s="77">
        <v>9</v>
      </c>
      <c r="X75" s="77">
        <v>2157</v>
      </c>
      <c r="Y75" s="77">
        <v>389</v>
      </c>
      <c r="Z75" s="77">
        <v>1</v>
      </c>
      <c r="AA75" s="77">
        <v>0</v>
      </c>
      <c r="AB75" s="77">
        <v>0</v>
      </c>
      <c r="AC75" s="77">
        <v>2</v>
      </c>
      <c r="AD75" s="77">
        <v>1</v>
      </c>
      <c r="AE75" s="77">
        <v>0</v>
      </c>
      <c r="AF75" s="77">
        <v>0</v>
      </c>
      <c r="AG75" s="77">
        <v>0</v>
      </c>
      <c r="AH75" s="77">
        <v>0</v>
      </c>
      <c r="AI75" s="77">
        <v>0</v>
      </c>
      <c r="AJ75" s="77">
        <v>0</v>
      </c>
      <c r="AK75" s="77">
        <v>0</v>
      </c>
      <c r="AL75" s="77">
        <v>0</v>
      </c>
      <c r="AM75" s="77">
        <v>0</v>
      </c>
      <c r="AN75" s="78">
        <f t="shared" si="2"/>
        <v>2559</v>
      </c>
    </row>
    <row r="76" spans="1:40" x14ac:dyDescent="0.25">
      <c r="A76" s="61" t="s">
        <v>1572</v>
      </c>
      <c r="B76" s="61" t="s">
        <v>1573</v>
      </c>
      <c r="C76" s="61" t="s">
        <v>1574</v>
      </c>
      <c r="D76" s="61" t="s">
        <v>1575</v>
      </c>
      <c r="E76" s="61" t="s">
        <v>1576</v>
      </c>
      <c r="F76" s="61" t="s">
        <v>1577</v>
      </c>
      <c r="G76" s="61" t="s">
        <v>1578</v>
      </c>
      <c r="H76" s="61" t="s">
        <v>1579</v>
      </c>
      <c r="I76" s="61" t="s">
        <v>1580</v>
      </c>
      <c r="J76" s="61" t="s">
        <v>1581</v>
      </c>
      <c r="K76" s="61" t="s">
        <v>1582</v>
      </c>
      <c r="L76" s="61" t="s">
        <v>1583</v>
      </c>
      <c r="M76" s="61" t="s">
        <v>1584</v>
      </c>
      <c r="N76" s="61" t="s">
        <v>1585</v>
      </c>
      <c r="O76" s="61" t="s">
        <v>1586</v>
      </c>
      <c r="P76" s="61" t="s">
        <v>1587</v>
      </c>
      <c r="Q76" s="61" t="s">
        <v>1588</v>
      </c>
      <c r="R76" s="61" t="s">
        <v>1589</v>
      </c>
      <c r="S76" s="61" t="s">
        <v>1590</v>
      </c>
      <c r="T76" s="87" t="s">
        <v>71</v>
      </c>
      <c r="U76" s="65">
        <v>647</v>
      </c>
      <c r="V76" s="77">
        <v>0</v>
      </c>
      <c r="W76" s="77">
        <v>8</v>
      </c>
      <c r="X76" s="77">
        <v>1110</v>
      </c>
      <c r="Y76" s="77">
        <v>289</v>
      </c>
      <c r="Z76" s="77">
        <v>0</v>
      </c>
      <c r="AA76" s="77">
        <v>0</v>
      </c>
      <c r="AB76" s="77">
        <v>0</v>
      </c>
      <c r="AC76" s="77">
        <v>0</v>
      </c>
      <c r="AD76" s="77">
        <v>0</v>
      </c>
      <c r="AE76" s="77">
        <v>0</v>
      </c>
      <c r="AF76" s="77">
        <v>0</v>
      </c>
      <c r="AG76" s="77">
        <v>0</v>
      </c>
      <c r="AH76" s="77">
        <v>0</v>
      </c>
      <c r="AI76" s="77">
        <v>0</v>
      </c>
      <c r="AJ76" s="77">
        <v>0</v>
      </c>
      <c r="AK76" s="77">
        <v>0</v>
      </c>
      <c r="AL76" s="77">
        <v>0</v>
      </c>
      <c r="AM76" s="77">
        <v>0</v>
      </c>
      <c r="AN76" s="78">
        <f t="shared" si="2"/>
        <v>1407</v>
      </c>
    </row>
    <row r="77" spans="1:40" x14ac:dyDescent="0.25">
      <c r="A77" s="61" t="s">
        <v>1591</v>
      </c>
      <c r="B77" s="61" t="s">
        <v>1592</v>
      </c>
      <c r="C77" s="61" t="s">
        <v>1593</v>
      </c>
      <c r="D77" s="61" t="s">
        <v>1594</v>
      </c>
      <c r="E77" s="61" t="s">
        <v>1595</v>
      </c>
      <c r="F77" s="61" t="s">
        <v>1596</v>
      </c>
      <c r="G77" s="61" t="s">
        <v>1597</v>
      </c>
      <c r="H77" s="61" t="s">
        <v>1598</v>
      </c>
      <c r="I77" s="61" t="s">
        <v>1599</v>
      </c>
      <c r="J77" s="61" t="s">
        <v>1600</v>
      </c>
      <c r="K77" s="61" t="s">
        <v>1601</v>
      </c>
      <c r="L77" s="61" t="s">
        <v>1602</v>
      </c>
      <c r="M77" s="61" t="s">
        <v>1603</v>
      </c>
      <c r="N77" s="61" t="s">
        <v>1604</v>
      </c>
      <c r="O77" s="61" t="s">
        <v>1605</v>
      </c>
      <c r="P77" s="61" t="s">
        <v>1606</v>
      </c>
      <c r="Q77" s="61" t="s">
        <v>1607</v>
      </c>
      <c r="R77" s="61" t="s">
        <v>1608</v>
      </c>
      <c r="S77" s="61" t="s">
        <v>1609</v>
      </c>
      <c r="T77" s="87" t="s">
        <v>72</v>
      </c>
      <c r="U77" s="65">
        <v>658</v>
      </c>
      <c r="V77" s="77">
        <v>0</v>
      </c>
      <c r="W77" s="77">
        <v>29</v>
      </c>
      <c r="X77" s="77">
        <v>926</v>
      </c>
      <c r="Y77" s="77">
        <v>78</v>
      </c>
      <c r="Z77" s="77">
        <v>0</v>
      </c>
      <c r="AA77" s="77">
        <v>0</v>
      </c>
      <c r="AB77" s="77">
        <v>0</v>
      </c>
      <c r="AC77" s="77">
        <v>0</v>
      </c>
      <c r="AD77" s="77">
        <v>0</v>
      </c>
      <c r="AE77" s="77">
        <v>1</v>
      </c>
      <c r="AF77" s="77">
        <v>0</v>
      </c>
      <c r="AG77" s="77">
        <v>0</v>
      </c>
      <c r="AH77" s="77">
        <v>0</v>
      </c>
      <c r="AI77" s="77">
        <v>0</v>
      </c>
      <c r="AJ77" s="77">
        <v>0</v>
      </c>
      <c r="AK77" s="77">
        <v>0</v>
      </c>
      <c r="AL77" s="77">
        <v>0</v>
      </c>
      <c r="AM77" s="77">
        <v>0</v>
      </c>
      <c r="AN77" s="78">
        <f t="shared" si="2"/>
        <v>1034</v>
      </c>
    </row>
    <row r="78" spans="1:40" x14ac:dyDescent="0.25">
      <c r="A78" s="61" t="s">
        <v>1610</v>
      </c>
      <c r="B78" s="61" t="s">
        <v>1611</v>
      </c>
      <c r="C78" s="61" t="s">
        <v>1612</v>
      </c>
      <c r="D78" s="61" t="s">
        <v>1613</v>
      </c>
      <c r="E78" s="61" t="s">
        <v>1614</v>
      </c>
      <c r="F78" s="61" t="s">
        <v>1615</v>
      </c>
      <c r="G78" s="61" t="s">
        <v>1616</v>
      </c>
      <c r="H78" s="61" t="s">
        <v>1617</v>
      </c>
      <c r="I78" s="61" t="s">
        <v>1618</v>
      </c>
      <c r="J78" s="61" t="s">
        <v>1619</v>
      </c>
      <c r="K78" s="61" t="s">
        <v>1620</v>
      </c>
      <c r="L78" s="61" t="s">
        <v>1621</v>
      </c>
      <c r="M78" s="61" t="s">
        <v>1622</v>
      </c>
      <c r="N78" s="61" t="s">
        <v>1623</v>
      </c>
      <c r="O78" s="61" t="s">
        <v>1624</v>
      </c>
      <c r="P78" s="61" t="s">
        <v>1625</v>
      </c>
      <c r="Q78" s="61" t="s">
        <v>1626</v>
      </c>
      <c r="R78" s="61" t="s">
        <v>1627</v>
      </c>
      <c r="S78" s="61" t="s">
        <v>1628</v>
      </c>
      <c r="T78" s="87" t="s">
        <v>73</v>
      </c>
      <c r="U78" s="65">
        <v>664</v>
      </c>
      <c r="V78" s="77">
        <v>0</v>
      </c>
      <c r="W78" s="77">
        <v>9263</v>
      </c>
      <c r="X78" s="77">
        <v>1754</v>
      </c>
      <c r="Y78" s="77">
        <v>1183</v>
      </c>
      <c r="Z78" s="77">
        <v>350</v>
      </c>
      <c r="AA78" s="77">
        <v>0</v>
      </c>
      <c r="AB78" s="77">
        <v>0</v>
      </c>
      <c r="AC78" s="77">
        <v>0</v>
      </c>
      <c r="AD78" s="77">
        <v>0</v>
      </c>
      <c r="AE78" s="77">
        <v>1</v>
      </c>
      <c r="AF78" s="77">
        <v>0</v>
      </c>
      <c r="AG78" s="77">
        <v>0</v>
      </c>
      <c r="AH78" s="77">
        <v>0</v>
      </c>
      <c r="AI78" s="77">
        <v>0</v>
      </c>
      <c r="AJ78" s="77">
        <v>0</v>
      </c>
      <c r="AK78" s="77">
        <v>0</v>
      </c>
      <c r="AL78" s="77">
        <v>0</v>
      </c>
      <c r="AM78" s="77">
        <v>0</v>
      </c>
      <c r="AN78" s="78">
        <f t="shared" si="2"/>
        <v>12551</v>
      </c>
    </row>
    <row r="79" spans="1:40" x14ac:dyDescent="0.25">
      <c r="A79" s="61" t="s">
        <v>1629</v>
      </c>
      <c r="B79" s="61" t="s">
        <v>1630</v>
      </c>
      <c r="C79" s="61" t="s">
        <v>1631</v>
      </c>
      <c r="D79" s="61" t="s">
        <v>1632</v>
      </c>
      <c r="E79" s="61" t="s">
        <v>1633</v>
      </c>
      <c r="F79" s="61" t="s">
        <v>1634</v>
      </c>
      <c r="G79" s="61" t="s">
        <v>1635</v>
      </c>
      <c r="H79" s="61" t="s">
        <v>1636</v>
      </c>
      <c r="I79" s="61" t="s">
        <v>1637</v>
      </c>
      <c r="J79" s="61" t="s">
        <v>1638</v>
      </c>
      <c r="K79" s="61" t="s">
        <v>1639</v>
      </c>
      <c r="L79" s="61" t="s">
        <v>1640</v>
      </c>
      <c r="M79" s="61" t="s">
        <v>1641</v>
      </c>
      <c r="N79" s="61" t="s">
        <v>1642</v>
      </c>
      <c r="O79" s="61" t="s">
        <v>1643</v>
      </c>
      <c r="P79" s="61" t="s">
        <v>1644</v>
      </c>
      <c r="Q79" s="61" t="s">
        <v>1645</v>
      </c>
      <c r="R79" s="61" t="s">
        <v>1646</v>
      </c>
      <c r="S79" s="61" t="s">
        <v>1647</v>
      </c>
      <c r="T79" s="87" t="s">
        <v>74</v>
      </c>
      <c r="U79" s="65">
        <v>686</v>
      </c>
      <c r="V79" s="77">
        <v>3162</v>
      </c>
      <c r="W79" s="77">
        <v>8495</v>
      </c>
      <c r="X79" s="77">
        <v>3625</v>
      </c>
      <c r="Y79" s="77">
        <v>459</v>
      </c>
      <c r="Z79" s="77">
        <v>153</v>
      </c>
      <c r="AA79" s="77">
        <v>0</v>
      </c>
      <c r="AB79" s="77">
        <v>0</v>
      </c>
      <c r="AC79" s="77">
        <v>0</v>
      </c>
      <c r="AD79" s="77">
        <v>2</v>
      </c>
      <c r="AE79" s="77">
        <v>24</v>
      </c>
      <c r="AF79" s="77">
        <v>0</v>
      </c>
      <c r="AG79" s="77">
        <v>0</v>
      </c>
      <c r="AH79" s="77">
        <v>0</v>
      </c>
      <c r="AI79" s="77">
        <v>0</v>
      </c>
      <c r="AJ79" s="77">
        <v>0</v>
      </c>
      <c r="AK79" s="77">
        <v>0</v>
      </c>
      <c r="AL79" s="77">
        <v>0</v>
      </c>
      <c r="AM79" s="77">
        <v>0</v>
      </c>
      <c r="AN79" s="78">
        <f t="shared" si="2"/>
        <v>15920</v>
      </c>
    </row>
    <row r="80" spans="1:40" x14ac:dyDescent="0.25">
      <c r="A80" s="61" t="s">
        <v>1648</v>
      </c>
      <c r="B80" s="61" t="s">
        <v>1649</v>
      </c>
      <c r="C80" s="61" t="s">
        <v>1650</v>
      </c>
      <c r="D80" s="61" t="s">
        <v>1651</v>
      </c>
      <c r="E80" s="61" t="s">
        <v>1652</v>
      </c>
      <c r="F80" s="61" t="s">
        <v>1653</v>
      </c>
      <c r="G80" s="61" t="s">
        <v>1654</v>
      </c>
      <c r="H80" s="61" t="s">
        <v>1655</v>
      </c>
      <c r="I80" s="61" t="s">
        <v>1656</v>
      </c>
      <c r="J80" s="61" t="s">
        <v>1657</v>
      </c>
      <c r="K80" s="61" t="s">
        <v>1658</v>
      </c>
      <c r="L80" s="61" t="s">
        <v>1659</v>
      </c>
      <c r="M80" s="61" t="s">
        <v>1660</v>
      </c>
      <c r="N80" s="61" t="s">
        <v>1661</v>
      </c>
      <c r="O80" s="61" t="s">
        <v>1662</v>
      </c>
      <c r="P80" s="61" t="s">
        <v>1663</v>
      </c>
      <c r="Q80" s="61" t="s">
        <v>1664</v>
      </c>
      <c r="R80" s="61" t="s">
        <v>1665</v>
      </c>
      <c r="S80" s="61" t="s">
        <v>1666</v>
      </c>
      <c r="T80" s="87" t="s">
        <v>75</v>
      </c>
      <c r="U80" s="65">
        <v>819</v>
      </c>
      <c r="V80" s="77">
        <v>0</v>
      </c>
      <c r="W80" s="77">
        <v>3</v>
      </c>
      <c r="X80" s="77">
        <v>780</v>
      </c>
      <c r="Y80" s="77">
        <v>533</v>
      </c>
      <c r="Z80" s="77">
        <v>0</v>
      </c>
      <c r="AA80" s="77">
        <v>0</v>
      </c>
      <c r="AB80" s="77">
        <v>0</v>
      </c>
      <c r="AC80" s="77">
        <v>1</v>
      </c>
      <c r="AD80" s="77">
        <v>0</v>
      </c>
      <c r="AE80" s="77">
        <v>0</v>
      </c>
      <c r="AF80" s="77">
        <v>0</v>
      </c>
      <c r="AG80" s="77">
        <v>0</v>
      </c>
      <c r="AH80" s="77">
        <v>0</v>
      </c>
      <c r="AI80" s="77">
        <v>0</v>
      </c>
      <c r="AJ80" s="77">
        <v>0</v>
      </c>
      <c r="AK80" s="77">
        <v>0</v>
      </c>
      <c r="AL80" s="77">
        <v>0</v>
      </c>
      <c r="AM80" s="77">
        <v>0</v>
      </c>
      <c r="AN80" s="78">
        <f t="shared" si="2"/>
        <v>1317</v>
      </c>
    </row>
    <row r="81" spans="1:40" x14ac:dyDescent="0.25">
      <c r="A81" s="61" t="s">
        <v>1667</v>
      </c>
      <c r="B81" s="61" t="s">
        <v>1668</v>
      </c>
      <c r="C81" s="61" t="s">
        <v>1669</v>
      </c>
      <c r="D81" s="61" t="s">
        <v>1670</v>
      </c>
      <c r="E81" s="61" t="s">
        <v>1671</v>
      </c>
      <c r="F81" s="61" t="s">
        <v>1672</v>
      </c>
      <c r="G81" s="61" t="s">
        <v>1673</v>
      </c>
      <c r="H81" s="61" t="s">
        <v>1674</v>
      </c>
      <c r="I81" s="61" t="s">
        <v>1675</v>
      </c>
      <c r="J81" s="61" t="s">
        <v>1676</v>
      </c>
      <c r="K81" s="61" t="s">
        <v>1677</v>
      </c>
      <c r="L81" s="61" t="s">
        <v>1678</v>
      </c>
      <c r="M81" s="61" t="s">
        <v>1679</v>
      </c>
      <c r="N81" s="61" t="s">
        <v>1680</v>
      </c>
      <c r="O81" s="61" t="s">
        <v>1681</v>
      </c>
      <c r="P81" s="61" t="s">
        <v>1682</v>
      </c>
      <c r="Q81" s="61" t="s">
        <v>1683</v>
      </c>
      <c r="R81" s="61" t="s">
        <v>1684</v>
      </c>
      <c r="S81" s="61" t="s">
        <v>1685</v>
      </c>
      <c r="T81" s="87" t="s">
        <v>76</v>
      </c>
      <c r="U81" s="65">
        <v>854</v>
      </c>
      <c r="V81" s="77">
        <v>0</v>
      </c>
      <c r="W81" s="77">
        <v>93</v>
      </c>
      <c r="X81" s="77">
        <v>1115</v>
      </c>
      <c r="Y81" s="77">
        <v>111</v>
      </c>
      <c r="Z81" s="77">
        <v>0</v>
      </c>
      <c r="AA81" s="77">
        <v>0</v>
      </c>
      <c r="AB81" s="77">
        <v>0</v>
      </c>
      <c r="AC81" s="77">
        <v>0</v>
      </c>
      <c r="AD81" s="77">
        <v>0</v>
      </c>
      <c r="AE81" s="77">
        <v>0</v>
      </c>
      <c r="AF81" s="77">
        <v>0</v>
      </c>
      <c r="AG81" s="77">
        <v>0</v>
      </c>
      <c r="AH81" s="77">
        <v>0</v>
      </c>
      <c r="AI81" s="77">
        <v>0</v>
      </c>
      <c r="AJ81" s="77">
        <v>0</v>
      </c>
      <c r="AK81" s="77">
        <v>0</v>
      </c>
      <c r="AL81" s="77">
        <v>0</v>
      </c>
      <c r="AM81" s="77">
        <v>0</v>
      </c>
      <c r="AN81" s="78">
        <f t="shared" si="2"/>
        <v>1319</v>
      </c>
    </row>
    <row r="82" spans="1:40" x14ac:dyDescent="0.25">
      <c r="A82" s="61" t="s">
        <v>1686</v>
      </c>
      <c r="B82" s="61" t="s">
        <v>1687</v>
      </c>
      <c r="C82" s="61" t="s">
        <v>1688</v>
      </c>
      <c r="D82" s="61" t="s">
        <v>1689</v>
      </c>
      <c r="E82" s="61" t="s">
        <v>1690</v>
      </c>
      <c r="F82" s="61" t="s">
        <v>1691</v>
      </c>
      <c r="G82" s="61" t="s">
        <v>1692</v>
      </c>
      <c r="H82" s="61" t="s">
        <v>1693</v>
      </c>
      <c r="I82" s="61" t="s">
        <v>1694</v>
      </c>
      <c r="J82" s="61" t="s">
        <v>1695</v>
      </c>
      <c r="K82" s="61" t="s">
        <v>1696</v>
      </c>
      <c r="L82" s="61" t="s">
        <v>1697</v>
      </c>
      <c r="M82" s="61" t="s">
        <v>1698</v>
      </c>
      <c r="N82" s="61" t="s">
        <v>1699</v>
      </c>
      <c r="O82" s="61" t="s">
        <v>1700</v>
      </c>
      <c r="P82" s="61" t="s">
        <v>1701</v>
      </c>
      <c r="Q82" s="61" t="s">
        <v>1702</v>
      </c>
      <c r="R82" s="61" t="s">
        <v>1703</v>
      </c>
      <c r="S82" s="61" t="s">
        <v>1704</v>
      </c>
      <c r="T82" s="87" t="s">
        <v>77</v>
      </c>
      <c r="U82" s="65">
        <v>887</v>
      </c>
      <c r="V82" s="77">
        <v>1625</v>
      </c>
      <c r="W82" s="77">
        <v>6595</v>
      </c>
      <c r="X82" s="77">
        <v>4860</v>
      </c>
      <c r="Y82" s="77">
        <v>480</v>
      </c>
      <c r="Z82" s="77">
        <v>113</v>
      </c>
      <c r="AA82" s="77">
        <v>30</v>
      </c>
      <c r="AB82" s="77">
        <v>1</v>
      </c>
      <c r="AC82" s="77">
        <v>4</v>
      </c>
      <c r="AD82" s="77">
        <v>0</v>
      </c>
      <c r="AE82" s="77">
        <v>0</v>
      </c>
      <c r="AF82" s="77">
        <v>0</v>
      </c>
      <c r="AG82" s="77">
        <v>0</v>
      </c>
      <c r="AH82" s="77">
        <v>0</v>
      </c>
      <c r="AI82" s="77">
        <v>1</v>
      </c>
      <c r="AJ82" s="77">
        <v>0</v>
      </c>
      <c r="AK82" s="77">
        <v>0</v>
      </c>
      <c r="AL82" s="77">
        <v>0</v>
      </c>
      <c r="AM82" s="77">
        <v>0</v>
      </c>
      <c r="AN82" s="78">
        <f t="shared" si="2"/>
        <v>13709</v>
      </c>
    </row>
    <row r="83" spans="1:40" ht="15.75" x14ac:dyDescent="0.25">
      <c r="A83" s="61" t="s">
        <v>300</v>
      </c>
      <c r="B83" s="61" t="s">
        <v>301</v>
      </c>
      <c r="C83" s="61" t="s">
        <v>299</v>
      </c>
      <c r="D83" s="61" t="s">
        <v>294</v>
      </c>
      <c r="E83" s="61" t="s">
        <v>295</v>
      </c>
      <c r="F83" s="61" t="s">
        <v>297</v>
      </c>
      <c r="G83" s="61" t="s">
        <v>292</v>
      </c>
      <c r="H83" s="61" t="s">
        <v>289</v>
      </c>
      <c r="I83" s="61" t="s">
        <v>291</v>
      </c>
      <c r="J83" s="61" t="s">
        <v>302</v>
      </c>
      <c r="K83" s="61" t="s">
        <v>290</v>
      </c>
      <c r="L83" s="61" t="s">
        <v>303</v>
      </c>
      <c r="M83" s="61" t="s">
        <v>304</v>
      </c>
      <c r="N83" s="61" t="s">
        <v>296</v>
      </c>
      <c r="O83" s="61" t="s">
        <v>298</v>
      </c>
      <c r="P83" s="61" t="s">
        <v>305</v>
      </c>
      <c r="Q83" s="61" t="s">
        <v>307</v>
      </c>
      <c r="R83" s="61" t="s">
        <v>306</v>
      </c>
      <c r="S83" s="61" t="s">
        <v>293</v>
      </c>
      <c r="T83" s="100" t="s">
        <v>366</v>
      </c>
      <c r="U83" s="66"/>
      <c r="V83" s="86">
        <v>84415</v>
      </c>
      <c r="W83" s="86">
        <v>108373</v>
      </c>
      <c r="X83" s="86">
        <v>48157</v>
      </c>
      <c r="Y83" s="86">
        <v>36468</v>
      </c>
      <c r="Z83" s="86">
        <v>5464</v>
      </c>
      <c r="AA83" s="86">
        <v>189</v>
      </c>
      <c r="AB83" s="86">
        <v>3</v>
      </c>
      <c r="AC83" s="86">
        <v>1962</v>
      </c>
      <c r="AD83" s="86">
        <v>401</v>
      </c>
      <c r="AE83" s="86">
        <v>554</v>
      </c>
      <c r="AF83" s="86">
        <v>0</v>
      </c>
      <c r="AG83" s="86">
        <v>25</v>
      </c>
      <c r="AH83" s="86">
        <v>21</v>
      </c>
      <c r="AI83" s="86">
        <v>1</v>
      </c>
      <c r="AJ83" s="86">
        <v>1</v>
      </c>
      <c r="AK83" s="86">
        <v>0</v>
      </c>
      <c r="AL83" s="86">
        <v>0</v>
      </c>
      <c r="AM83" s="86">
        <v>0</v>
      </c>
      <c r="AN83" s="96">
        <f t="shared" si="2"/>
        <v>286034</v>
      </c>
    </row>
    <row r="84" spans="1:40" x14ac:dyDescent="0.25">
      <c r="A84" s="61" t="s">
        <v>1705</v>
      </c>
      <c r="B84" s="61" t="s">
        <v>1706</v>
      </c>
      <c r="C84" s="61" t="s">
        <v>1707</v>
      </c>
      <c r="D84" s="61" t="s">
        <v>1708</v>
      </c>
      <c r="E84" s="61" t="s">
        <v>1709</v>
      </c>
      <c r="F84" s="61" t="s">
        <v>1710</v>
      </c>
      <c r="G84" s="61" t="s">
        <v>1711</v>
      </c>
      <c r="H84" s="61" t="s">
        <v>1712</v>
      </c>
      <c r="I84" s="61" t="s">
        <v>1713</v>
      </c>
      <c r="J84" s="61" t="s">
        <v>1714</v>
      </c>
      <c r="K84" s="61" t="s">
        <v>1715</v>
      </c>
      <c r="L84" s="61" t="s">
        <v>1716</v>
      </c>
      <c r="M84" s="61" t="s">
        <v>1717</v>
      </c>
      <c r="N84" s="61" t="s">
        <v>1718</v>
      </c>
      <c r="O84" s="61" t="s">
        <v>1719</v>
      </c>
      <c r="P84" s="61" t="s">
        <v>1720</v>
      </c>
      <c r="Q84" s="61" t="s">
        <v>1721</v>
      </c>
      <c r="R84" s="61" t="s">
        <v>1722</v>
      </c>
      <c r="S84" s="61" t="s">
        <v>1723</v>
      </c>
      <c r="T84" s="87" t="s">
        <v>79</v>
      </c>
      <c r="U84" s="65">
        <v>2</v>
      </c>
      <c r="V84" s="77">
        <v>0</v>
      </c>
      <c r="W84" s="77">
        <v>1335</v>
      </c>
      <c r="X84" s="77">
        <v>828</v>
      </c>
      <c r="Y84" s="77">
        <v>370</v>
      </c>
      <c r="Z84" s="77">
        <v>0</v>
      </c>
      <c r="AA84" s="77">
        <v>0</v>
      </c>
      <c r="AB84" s="77">
        <v>0</v>
      </c>
      <c r="AC84" s="77">
        <v>2</v>
      </c>
      <c r="AD84" s="77">
        <v>0</v>
      </c>
      <c r="AE84" s="77">
        <v>1</v>
      </c>
      <c r="AF84" s="77">
        <v>0</v>
      </c>
      <c r="AG84" s="77">
        <v>2</v>
      </c>
      <c r="AH84" s="77">
        <v>13</v>
      </c>
      <c r="AI84" s="77">
        <v>1</v>
      </c>
      <c r="AJ84" s="77">
        <v>0</v>
      </c>
      <c r="AK84" s="77">
        <v>0</v>
      </c>
      <c r="AL84" s="77">
        <v>0</v>
      </c>
      <c r="AM84" s="77">
        <v>0</v>
      </c>
      <c r="AN84" s="78">
        <f t="shared" si="2"/>
        <v>2552</v>
      </c>
    </row>
    <row r="85" spans="1:40" x14ac:dyDescent="0.25">
      <c r="A85" s="61" t="s">
        <v>1724</v>
      </c>
      <c r="B85" s="61" t="s">
        <v>1725</v>
      </c>
      <c r="C85" s="61" t="s">
        <v>1726</v>
      </c>
      <c r="D85" s="61" t="s">
        <v>1727</v>
      </c>
      <c r="E85" s="61" t="s">
        <v>1728</v>
      </c>
      <c r="F85" s="61" t="s">
        <v>1729</v>
      </c>
      <c r="G85" s="61" t="s">
        <v>1730</v>
      </c>
      <c r="H85" s="61" t="s">
        <v>1731</v>
      </c>
      <c r="I85" s="61" t="s">
        <v>1732</v>
      </c>
      <c r="J85" s="61" t="s">
        <v>1733</v>
      </c>
      <c r="K85" s="61" t="s">
        <v>1734</v>
      </c>
      <c r="L85" s="61" t="s">
        <v>1735</v>
      </c>
      <c r="M85" s="61" t="s">
        <v>1736</v>
      </c>
      <c r="N85" s="61" t="s">
        <v>1737</v>
      </c>
      <c r="O85" s="61" t="s">
        <v>1738</v>
      </c>
      <c r="P85" s="61" t="s">
        <v>1739</v>
      </c>
      <c r="Q85" s="61" t="s">
        <v>1740</v>
      </c>
      <c r="R85" s="61" t="s">
        <v>1741</v>
      </c>
      <c r="S85" s="61" t="s">
        <v>1742</v>
      </c>
      <c r="T85" s="87" t="s">
        <v>80</v>
      </c>
      <c r="U85" s="65">
        <v>21</v>
      </c>
      <c r="V85" s="77">
        <v>0</v>
      </c>
      <c r="W85" s="77">
        <v>161</v>
      </c>
      <c r="X85" s="77">
        <v>444</v>
      </c>
      <c r="Y85" s="77">
        <v>56</v>
      </c>
      <c r="Z85" s="77">
        <v>0</v>
      </c>
      <c r="AA85" s="77">
        <v>0</v>
      </c>
      <c r="AB85" s="77">
        <v>0</v>
      </c>
      <c r="AC85" s="77">
        <v>0</v>
      </c>
      <c r="AD85" s="77">
        <v>0</v>
      </c>
      <c r="AE85" s="77">
        <v>1</v>
      </c>
      <c r="AF85" s="77">
        <v>0</v>
      </c>
      <c r="AG85" s="77">
        <v>0</v>
      </c>
      <c r="AH85" s="77">
        <v>1</v>
      </c>
      <c r="AI85" s="77">
        <v>0</v>
      </c>
      <c r="AJ85" s="77">
        <v>0</v>
      </c>
      <c r="AK85" s="77">
        <v>0</v>
      </c>
      <c r="AL85" s="77">
        <v>0</v>
      </c>
      <c r="AM85" s="77">
        <v>0</v>
      </c>
      <c r="AN85" s="78">
        <f t="shared" si="2"/>
        <v>663</v>
      </c>
    </row>
    <row r="86" spans="1:40" x14ac:dyDescent="0.25">
      <c r="A86" s="61" t="s">
        <v>1743</v>
      </c>
      <c r="B86" s="61" t="s">
        <v>1744</v>
      </c>
      <c r="C86" s="61" t="s">
        <v>1745</v>
      </c>
      <c r="D86" s="61" t="s">
        <v>1746</v>
      </c>
      <c r="E86" s="61" t="s">
        <v>1747</v>
      </c>
      <c r="F86" s="61" t="s">
        <v>1748</v>
      </c>
      <c r="G86" s="61" t="s">
        <v>1749</v>
      </c>
      <c r="H86" s="61" t="s">
        <v>1750</v>
      </c>
      <c r="I86" s="61" t="s">
        <v>1751</v>
      </c>
      <c r="J86" s="61" t="s">
        <v>1752</v>
      </c>
      <c r="K86" s="61" t="s">
        <v>1753</v>
      </c>
      <c r="L86" s="61" t="s">
        <v>1754</v>
      </c>
      <c r="M86" s="61" t="s">
        <v>1755</v>
      </c>
      <c r="N86" s="61" t="s">
        <v>1756</v>
      </c>
      <c r="O86" s="61" t="s">
        <v>1757</v>
      </c>
      <c r="P86" s="61" t="s">
        <v>1758</v>
      </c>
      <c r="Q86" s="61" t="s">
        <v>1759</v>
      </c>
      <c r="R86" s="61" t="s">
        <v>1760</v>
      </c>
      <c r="S86" s="61" t="s">
        <v>1761</v>
      </c>
      <c r="T86" s="87" t="s">
        <v>81</v>
      </c>
      <c r="U86" s="65">
        <v>55</v>
      </c>
      <c r="V86" s="77">
        <v>0</v>
      </c>
      <c r="W86" s="77">
        <v>10</v>
      </c>
      <c r="X86" s="77">
        <v>615</v>
      </c>
      <c r="Y86" s="77">
        <v>101</v>
      </c>
      <c r="Z86" s="77">
        <v>0</v>
      </c>
      <c r="AA86" s="77">
        <v>0</v>
      </c>
      <c r="AB86" s="77">
        <v>0</v>
      </c>
      <c r="AC86" s="77">
        <v>2</v>
      </c>
      <c r="AD86" s="77">
        <v>0</v>
      </c>
      <c r="AE86" s="77">
        <v>0</v>
      </c>
      <c r="AF86" s="77">
        <v>0</v>
      </c>
      <c r="AG86" s="77">
        <v>2</v>
      </c>
      <c r="AH86" s="77">
        <v>0</v>
      </c>
      <c r="AI86" s="77">
        <v>0</v>
      </c>
      <c r="AJ86" s="77">
        <v>0</v>
      </c>
      <c r="AK86" s="77">
        <v>0</v>
      </c>
      <c r="AL86" s="77">
        <v>0</v>
      </c>
      <c r="AM86" s="77">
        <v>0</v>
      </c>
      <c r="AN86" s="78">
        <f t="shared" si="2"/>
        <v>730</v>
      </c>
    </row>
    <row r="87" spans="1:40" x14ac:dyDescent="0.25">
      <c r="A87" s="61" t="s">
        <v>1762</v>
      </c>
      <c r="B87" s="61" t="s">
        <v>1763</v>
      </c>
      <c r="C87" s="61" t="s">
        <v>1764</v>
      </c>
      <c r="D87" s="61" t="s">
        <v>1765</v>
      </c>
      <c r="E87" s="61" t="s">
        <v>1766</v>
      </c>
      <c r="F87" s="61" t="s">
        <v>1767</v>
      </c>
      <c r="G87" s="61" t="s">
        <v>1768</v>
      </c>
      <c r="H87" s="61" t="s">
        <v>1769</v>
      </c>
      <c r="I87" s="61" t="s">
        <v>1770</v>
      </c>
      <c r="J87" s="61" t="s">
        <v>1771</v>
      </c>
      <c r="K87" s="61" t="s">
        <v>1772</v>
      </c>
      <c r="L87" s="61" t="s">
        <v>1773</v>
      </c>
      <c r="M87" s="61" t="s">
        <v>1774</v>
      </c>
      <c r="N87" s="61" t="s">
        <v>1775</v>
      </c>
      <c r="O87" s="61" t="s">
        <v>1776</v>
      </c>
      <c r="P87" s="61" t="s">
        <v>1777</v>
      </c>
      <c r="Q87" s="61" t="s">
        <v>1778</v>
      </c>
      <c r="R87" s="61" t="s">
        <v>1779</v>
      </c>
      <c r="S87" s="61" t="s">
        <v>1780</v>
      </c>
      <c r="T87" s="87" t="s">
        <v>368</v>
      </c>
      <c r="U87" s="65">
        <v>148</v>
      </c>
      <c r="V87" s="77">
        <v>4</v>
      </c>
      <c r="W87" s="77">
        <v>12348</v>
      </c>
      <c r="X87" s="77">
        <v>3452</v>
      </c>
      <c r="Y87" s="77">
        <v>4804</v>
      </c>
      <c r="Z87" s="77">
        <v>2</v>
      </c>
      <c r="AA87" s="77">
        <v>0</v>
      </c>
      <c r="AB87" s="77">
        <v>0</v>
      </c>
      <c r="AC87" s="77">
        <v>1</v>
      </c>
      <c r="AD87" s="77">
        <v>0</v>
      </c>
      <c r="AE87" s="77">
        <v>13</v>
      </c>
      <c r="AF87" s="77">
        <v>0</v>
      </c>
      <c r="AG87" s="77">
        <v>0</v>
      </c>
      <c r="AH87" s="77">
        <v>0</v>
      </c>
      <c r="AI87" s="77">
        <v>0</v>
      </c>
      <c r="AJ87" s="77">
        <v>1</v>
      </c>
      <c r="AK87" s="77">
        <v>0</v>
      </c>
      <c r="AL87" s="77">
        <v>0</v>
      </c>
      <c r="AM87" s="77">
        <v>0</v>
      </c>
      <c r="AN87" s="78">
        <f t="shared" si="2"/>
        <v>20625</v>
      </c>
    </row>
    <row r="88" spans="1:40" x14ac:dyDescent="0.25">
      <c r="A88" s="61" t="s">
        <v>1781</v>
      </c>
      <c r="B88" s="61" t="s">
        <v>1782</v>
      </c>
      <c r="C88" s="61" t="s">
        <v>1783</v>
      </c>
      <c r="D88" s="61" t="s">
        <v>1784</v>
      </c>
      <c r="E88" s="61" t="s">
        <v>1785</v>
      </c>
      <c r="F88" s="61" t="s">
        <v>1786</v>
      </c>
      <c r="G88" s="61" t="s">
        <v>1787</v>
      </c>
      <c r="H88" s="61" t="s">
        <v>1788</v>
      </c>
      <c r="I88" s="61" t="s">
        <v>1789</v>
      </c>
      <c r="J88" s="61" t="s">
        <v>1790</v>
      </c>
      <c r="K88" s="61" t="s">
        <v>1791</v>
      </c>
      <c r="L88" s="61" t="s">
        <v>1792</v>
      </c>
      <c r="M88" s="61" t="s">
        <v>1793</v>
      </c>
      <c r="N88" s="61" t="s">
        <v>1794</v>
      </c>
      <c r="O88" s="61" t="s">
        <v>1795</v>
      </c>
      <c r="P88" s="61" t="s">
        <v>1796</v>
      </c>
      <c r="Q88" s="61" t="s">
        <v>1797</v>
      </c>
      <c r="R88" s="61" t="s">
        <v>1798</v>
      </c>
      <c r="S88" s="61" t="s">
        <v>1799</v>
      </c>
      <c r="T88" s="87" t="s">
        <v>83</v>
      </c>
      <c r="U88" s="65">
        <v>197</v>
      </c>
      <c r="V88" s="77">
        <v>0</v>
      </c>
      <c r="W88" s="77">
        <v>672</v>
      </c>
      <c r="X88" s="77">
        <v>1314</v>
      </c>
      <c r="Y88" s="77">
        <v>549</v>
      </c>
      <c r="Z88" s="77">
        <v>3</v>
      </c>
      <c r="AA88" s="77">
        <v>0</v>
      </c>
      <c r="AB88" s="77">
        <v>0</v>
      </c>
      <c r="AC88" s="77">
        <v>0</v>
      </c>
      <c r="AD88" s="77">
        <v>0</v>
      </c>
      <c r="AE88" s="77">
        <v>1</v>
      </c>
      <c r="AF88" s="77">
        <v>0</v>
      </c>
      <c r="AG88" s="77">
        <v>0</v>
      </c>
      <c r="AH88" s="77">
        <v>0</v>
      </c>
      <c r="AI88" s="77">
        <v>0</v>
      </c>
      <c r="AJ88" s="77">
        <v>0</v>
      </c>
      <c r="AK88" s="77">
        <v>0</v>
      </c>
      <c r="AL88" s="77">
        <v>0</v>
      </c>
      <c r="AM88" s="77">
        <v>0</v>
      </c>
      <c r="AN88" s="78">
        <f t="shared" si="2"/>
        <v>2539</v>
      </c>
    </row>
    <row r="89" spans="1:40" x14ac:dyDescent="0.25">
      <c r="A89" s="61" t="s">
        <v>1800</v>
      </c>
      <c r="B89" s="61" t="s">
        <v>1801</v>
      </c>
      <c r="C89" s="61" t="s">
        <v>1802</v>
      </c>
      <c r="D89" s="61" t="s">
        <v>1803</v>
      </c>
      <c r="E89" s="61" t="s">
        <v>1804</v>
      </c>
      <c r="F89" s="61" t="s">
        <v>1805</v>
      </c>
      <c r="G89" s="61" t="s">
        <v>1806</v>
      </c>
      <c r="H89" s="61" t="s">
        <v>1807</v>
      </c>
      <c r="I89" s="61" t="s">
        <v>1808</v>
      </c>
      <c r="J89" s="61" t="s">
        <v>1809</v>
      </c>
      <c r="K89" s="61" t="s">
        <v>1810</v>
      </c>
      <c r="L89" s="61" t="s">
        <v>1811</v>
      </c>
      <c r="M89" s="61" t="s">
        <v>1812</v>
      </c>
      <c r="N89" s="61" t="s">
        <v>1813</v>
      </c>
      <c r="O89" s="61" t="s">
        <v>1814</v>
      </c>
      <c r="P89" s="61" t="s">
        <v>1815</v>
      </c>
      <c r="Q89" s="61" t="s">
        <v>1816</v>
      </c>
      <c r="R89" s="61" t="s">
        <v>1817</v>
      </c>
      <c r="S89" s="61" t="s">
        <v>1818</v>
      </c>
      <c r="T89" s="87" t="s">
        <v>84</v>
      </c>
      <c r="U89" s="65">
        <v>206</v>
      </c>
      <c r="V89" s="77">
        <v>0</v>
      </c>
      <c r="W89" s="77">
        <v>4</v>
      </c>
      <c r="X89" s="77">
        <v>580</v>
      </c>
      <c r="Y89" s="77">
        <v>87</v>
      </c>
      <c r="Z89" s="77">
        <v>0</v>
      </c>
      <c r="AA89" s="77">
        <v>0</v>
      </c>
      <c r="AB89" s="77">
        <v>0</v>
      </c>
      <c r="AC89" s="77">
        <v>0</v>
      </c>
      <c r="AD89" s="77">
        <v>0</v>
      </c>
      <c r="AE89" s="77">
        <v>2</v>
      </c>
      <c r="AF89" s="77">
        <v>0</v>
      </c>
      <c r="AG89" s="77">
        <v>0</v>
      </c>
      <c r="AH89" s="77">
        <v>0</v>
      </c>
      <c r="AI89" s="77">
        <v>0</v>
      </c>
      <c r="AJ89" s="77">
        <v>0</v>
      </c>
      <c r="AK89" s="77">
        <v>0</v>
      </c>
      <c r="AL89" s="77">
        <v>0</v>
      </c>
      <c r="AM89" s="77">
        <v>0</v>
      </c>
      <c r="AN89" s="78">
        <f t="shared" si="2"/>
        <v>673</v>
      </c>
    </row>
    <row r="90" spans="1:40" x14ac:dyDescent="0.25">
      <c r="A90" s="61" t="s">
        <v>1819</v>
      </c>
      <c r="B90" s="61" t="s">
        <v>1820</v>
      </c>
      <c r="C90" s="61" t="s">
        <v>1821</v>
      </c>
      <c r="D90" s="61" t="s">
        <v>1822</v>
      </c>
      <c r="E90" s="61" t="s">
        <v>1823</v>
      </c>
      <c r="F90" s="61" t="s">
        <v>1824</v>
      </c>
      <c r="G90" s="61" t="s">
        <v>1825</v>
      </c>
      <c r="H90" s="61" t="s">
        <v>1826</v>
      </c>
      <c r="I90" s="61" t="s">
        <v>1827</v>
      </c>
      <c r="J90" s="61" t="s">
        <v>1828</v>
      </c>
      <c r="K90" s="61" t="s">
        <v>1829</v>
      </c>
      <c r="L90" s="61" t="s">
        <v>1830</v>
      </c>
      <c r="M90" s="61" t="s">
        <v>1831</v>
      </c>
      <c r="N90" s="61" t="s">
        <v>1832</v>
      </c>
      <c r="O90" s="61" t="s">
        <v>1833</v>
      </c>
      <c r="P90" s="61" t="s">
        <v>1834</v>
      </c>
      <c r="Q90" s="61" t="s">
        <v>1835</v>
      </c>
      <c r="R90" s="61" t="s">
        <v>1836</v>
      </c>
      <c r="S90" s="61" t="s">
        <v>1837</v>
      </c>
      <c r="T90" s="87" t="s">
        <v>85</v>
      </c>
      <c r="U90" s="65">
        <v>313</v>
      </c>
      <c r="V90" s="77">
        <v>0</v>
      </c>
      <c r="W90" s="77">
        <v>316</v>
      </c>
      <c r="X90" s="77">
        <v>1009</v>
      </c>
      <c r="Y90" s="77">
        <v>120</v>
      </c>
      <c r="Z90" s="77">
        <v>0</v>
      </c>
      <c r="AA90" s="77">
        <v>0</v>
      </c>
      <c r="AB90" s="77">
        <v>0</v>
      </c>
      <c r="AC90" s="77">
        <v>0</v>
      </c>
      <c r="AD90" s="77">
        <v>0</v>
      </c>
      <c r="AE90" s="77">
        <v>0</v>
      </c>
      <c r="AF90" s="77">
        <v>0</v>
      </c>
      <c r="AG90" s="77">
        <v>4</v>
      </c>
      <c r="AH90" s="77">
        <v>0</v>
      </c>
      <c r="AI90" s="77">
        <v>0</v>
      </c>
      <c r="AJ90" s="77">
        <v>0</v>
      </c>
      <c r="AK90" s="77">
        <v>0</v>
      </c>
      <c r="AL90" s="77">
        <v>0</v>
      </c>
      <c r="AM90" s="77">
        <v>0</v>
      </c>
      <c r="AN90" s="78">
        <f t="shared" si="2"/>
        <v>1449</v>
      </c>
    </row>
    <row r="91" spans="1:40" x14ac:dyDescent="0.25">
      <c r="A91" s="61" t="s">
        <v>1838</v>
      </c>
      <c r="B91" s="61" t="s">
        <v>1839</v>
      </c>
      <c r="C91" s="61" t="s">
        <v>1840</v>
      </c>
      <c r="D91" s="61" t="s">
        <v>1841</v>
      </c>
      <c r="E91" s="61" t="s">
        <v>1842</v>
      </c>
      <c r="F91" s="61" t="s">
        <v>1843</v>
      </c>
      <c r="G91" s="61" t="s">
        <v>1844</v>
      </c>
      <c r="H91" s="61" t="s">
        <v>1845</v>
      </c>
      <c r="I91" s="61" t="s">
        <v>1846</v>
      </c>
      <c r="J91" s="61" t="s">
        <v>1847</v>
      </c>
      <c r="K91" s="61" t="s">
        <v>1848</v>
      </c>
      <c r="L91" s="61" t="s">
        <v>1849</v>
      </c>
      <c r="M91" s="61" t="s">
        <v>1850</v>
      </c>
      <c r="N91" s="61" t="s">
        <v>1851</v>
      </c>
      <c r="O91" s="61" t="s">
        <v>1852</v>
      </c>
      <c r="P91" s="61" t="s">
        <v>1853</v>
      </c>
      <c r="Q91" s="61" t="s">
        <v>1854</v>
      </c>
      <c r="R91" s="61" t="s">
        <v>1855</v>
      </c>
      <c r="S91" s="61" t="s">
        <v>1856</v>
      </c>
      <c r="T91" s="87" t="s">
        <v>86</v>
      </c>
      <c r="U91" s="65">
        <v>318</v>
      </c>
      <c r="V91" s="77">
        <v>4844</v>
      </c>
      <c r="W91" s="77">
        <v>9121</v>
      </c>
      <c r="X91" s="77">
        <v>2163</v>
      </c>
      <c r="Y91" s="77">
        <v>3196</v>
      </c>
      <c r="Z91" s="77">
        <v>265</v>
      </c>
      <c r="AA91" s="77">
        <v>0</v>
      </c>
      <c r="AB91" s="77">
        <v>0</v>
      </c>
      <c r="AC91" s="77">
        <v>5</v>
      </c>
      <c r="AD91" s="77">
        <v>5</v>
      </c>
      <c r="AE91" s="77">
        <v>68</v>
      </c>
      <c r="AF91" s="77">
        <v>0</v>
      </c>
      <c r="AG91" s="77">
        <v>3</v>
      </c>
      <c r="AH91" s="77">
        <v>1</v>
      </c>
      <c r="AI91" s="77">
        <v>0</v>
      </c>
      <c r="AJ91" s="77">
        <v>0</v>
      </c>
      <c r="AK91" s="77">
        <v>0</v>
      </c>
      <c r="AL91" s="77">
        <v>0</v>
      </c>
      <c r="AM91" s="77">
        <v>0</v>
      </c>
      <c r="AN91" s="78">
        <f t="shared" si="2"/>
        <v>19671</v>
      </c>
    </row>
    <row r="92" spans="1:40" x14ac:dyDescent="0.25">
      <c r="A92" s="61" t="s">
        <v>1857</v>
      </c>
      <c r="B92" s="61" t="s">
        <v>1858</v>
      </c>
      <c r="C92" s="61" t="s">
        <v>1859</v>
      </c>
      <c r="D92" s="61" t="s">
        <v>1860</v>
      </c>
      <c r="E92" s="61" t="s">
        <v>1861</v>
      </c>
      <c r="F92" s="61" t="s">
        <v>1862</v>
      </c>
      <c r="G92" s="61" t="s">
        <v>1863</v>
      </c>
      <c r="H92" s="61" t="s">
        <v>1864</v>
      </c>
      <c r="I92" s="61" t="s">
        <v>1865</v>
      </c>
      <c r="J92" s="61" t="s">
        <v>1866</v>
      </c>
      <c r="K92" s="61" t="s">
        <v>1867</v>
      </c>
      <c r="L92" s="61" t="s">
        <v>1868</v>
      </c>
      <c r="M92" s="61" t="s">
        <v>1869</v>
      </c>
      <c r="N92" s="61" t="s">
        <v>1870</v>
      </c>
      <c r="O92" s="61" t="s">
        <v>1871</v>
      </c>
      <c r="P92" s="61" t="s">
        <v>1872</v>
      </c>
      <c r="Q92" s="61" t="s">
        <v>1873</v>
      </c>
      <c r="R92" s="61" t="s">
        <v>1874</v>
      </c>
      <c r="S92" s="61" t="s">
        <v>1875</v>
      </c>
      <c r="T92" s="87" t="s">
        <v>87</v>
      </c>
      <c r="U92" s="65">
        <v>321</v>
      </c>
      <c r="V92" s="77">
        <v>0</v>
      </c>
      <c r="W92" s="77">
        <v>399</v>
      </c>
      <c r="X92" s="77">
        <v>1373</v>
      </c>
      <c r="Y92" s="77">
        <v>466</v>
      </c>
      <c r="Z92" s="77">
        <v>2</v>
      </c>
      <c r="AA92" s="77">
        <v>0</v>
      </c>
      <c r="AB92" s="77">
        <v>0</v>
      </c>
      <c r="AC92" s="77">
        <v>0</v>
      </c>
      <c r="AD92" s="77">
        <v>0</v>
      </c>
      <c r="AE92" s="77">
        <v>145</v>
      </c>
      <c r="AF92" s="77">
        <v>0</v>
      </c>
      <c r="AG92" s="77">
        <v>0</v>
      </c>
      <c r="AH92" s="77">
        <v>2</v>
      </c>
      <c r="AI92" s="77">
        <v>0</v>
      </c>
      <c r="AJ92" s="77">
        <v>0</v>
      </c>
      <c r="AK92" s="77">
        <v>0</v>
      </c>
      <c r="AL92" s="77">
        <v>0</v>
      </c>
      <c r="AM92" s="77">
        <v>0</v>
      </c>
      <c r="AN92" s="78">
        <f t="shared" si="2"/>
        <v>2387</v>
      </c>
    </row>
    <row r="93" spans="1:40" x14ac:dyDescent="0.25">
      <c r="A93" s="61" t="s">
        <v>1876</v>
      </c>
      <c r="B93" s="61" t="s">
        <v>1877</v>
      </c>
      <c r="C93" s="61" t="s">
        <v>1878</v>
      </c>
      <c r="D93" s="61" t="s">
        <v>1879</v>
      </c>
      <c r="E93" s="61" t="s">
        <v>1880</v>
      </c>
      <c r="F93" s="61" t="s">
        <v>1881</v>
      </c>
      <c r="G93" s="61" t="s">
        <v>1882</v>
      </c>
      <c r="H93" s="61" t="s">
        <v>1883</v>
      </c>
      <c r="I93" s="61" t="s">
        <v>1884</v>
      </c>
      <c r="J93" s="61" t="s">
        <v>1885</v>
      </c>
      <c r="K93" s="61" t="s">
        <v>1886</v>
      </c>
      <c r="L93" s="61" t="s">
        <v>1887</v>
      </c>
      <c r="M93" s="61" t="s">
        <v>1888</v>
      </c>
      <c r="N93" s="61" t="s">
        <v>1889</v>
      </c>
      <c r="O93" s="61" t="s">
        <v>1890</v>
      </c>
      <c r="P93" s="61" t="s">
        <v>1891</v>
      </c>
      <c r="Q93" s="61" t="s">
        <v>1892</v>
      </c>
      <c r="R93" s="61" t="s">
        <v>1893</v>
      </c>
      <c r="S93" s="61" t="s">
        <v>1894</v>
      </c>
      <c r="T93" s="87" t="s">
        <v>88</v>
      </c>
      <c r="U93" s="65">
        <v>376</v>
      </c>
      <c r="V93" s="77">
        <v>19936</v>
      </c>
      <c r="W93" s="77">
        <v>21234</v>
      </c>
      <c r="X93" s="77">
        <v>2419</v>
      </c>
      <c r="Y93" s="77">
        <v>3332</v>
      </c>
      <c r="Z93" s="77">
        <v>12</v>
      </c>
      <c r="AA93" s="77">
        <v>43</v>
      </c>
      <c r="AB93" s="77">
        <v>0</v>
      </c>
      <c r="AC93" s="77">
        <v>148</v>
      </c>
      <c r="AD93" s="77">
        <v>7</v>
      </c>
      <c r="AE93" s="77">
        <v>44</v>
      </c>
      <c r="AF93" s="77">
        <v>0</v>
      </c>
      <c r="AG93" s="77">
        <v>1</v>
      </c>
      <c r="AH93" s="77">
        <v>0</v>
      </c>
      <c r="AI93" s="77">
        <v>0</v>
      </c>
      <c r="AJ93" s="77">
        <v>0</v>
      </c>
      <c r="AK93" s="77">
        <v>0</v>
      </c>
      <c r="AL93" s="77">
        <v>0</v>
      </c>
      <c r="AM93" s="77">
        <v>0</v>
      </c>
      <c r="AN93" s="78">
        <f t="shared" si="2"/>
        <v>47176</v>
      </c>
    </row>
    <row r="94" spans="1:40" x14ac:dyDescent="0.25">
      <c r="A94" s="61" t="s">
        <v>1895</v>
      </c>
      <c r="B94" s="61" t="s">
        <v>1896</v>
      </c>
      <c r="C94" s="61" t="s">
        <v>1897</v>
      </c>
      <c r="D94" s="61" t="s">
        <v>1898</v>
      </c>
      <c r="E94" s="61" t="s">
        <v>1899</v>
      </c>
      <c r="F94" s="61" t="s">
        <v>1900</v>
      </c>
      <c r="G94" s="61" t="s">
        <v>1901</v>
      </c>
      <c r="H94" s="61" t="s">
        <v>1902</v>
      </c>
      <c r="I94" s="61" t="s">
        <v>1903</v>
      </c>
      <c r="J94" s="61" t="s">
        <v>1904</v>
      </c>
      <c r="K94" s="61" t="s">
        <v>1905</v>
      </c>
      <c r="L94" s="61" t="s">
        <v>1906</v>
      </c>
      <c r="M94" s="61" t="s">
        <v>1907</v>
      </c>
      <c r="N94" s="61" t="s">
        <v>1908</v>
      </c>
      <c r="O94" s="61" t="s">
        <v>1909</v>
      </c>
      <c r="P94" s="61" t="s">
        <v>1910</v>
      </c>
      <c r="Q94" s="61" t="s">
        <v>1911</v>
      </c>
      <c r="R94" s="61" t="s">
        <v>1912</v>
      </c>
      <c r="S94" s="61" t="s">
        <v>1913</v>
      </c>
      <c r="T94" s="87" t="s">
        <v>89</v>
      </c>
      <c r="U94" s="65">
        <v>400</v>
      </c>
      <c r="V94" s="77">
        <v>0</v>
      </c>
      <c r="W94" s="77">
        <v>6025</v>
      </c>
      <c r="X94" s="77">
        <v>2488</v>
      </c>
      <c r="Y94" s="77">
        <v>384</v>
      </c>
      <c r="Z94" s="77">
        <v>469</v>
      </c>
      <c r="AA94" s="77">
        <v>1</v>
      </c>
      <c r="AB94" s="77">
        <v>3</v>
      </c>
      <c r="AC94" s="77">
        <v>0</v>
      </c>
      <c r="AD94" s="77">
        <v>0</v>
      </c>
      <c r="AE94" s="77">
        <v>2</v>
      </c>
      <c r="AF94" s="77">
        <v>0</v>
      </c>
      <c r="AG94" s="77">
        <v>0</v>
      </c>
      <c r="AH94" s="77">
        <v>0</v>
      </c>
      <c r="AI94" s="77">
        <v>0</v>
      </c>
      <c r="AJ94" s="77">
        <v>0</v>
      </c>
      <c r="AK94" s="77">
        <v>0</v>
      </c>
      <c r="AL94" s="77">
        <v>0</v>
      </c>
      <c r="AM94" s="77">
        <v>0</v>
      </c>
      <c r="AN94" s="78">
        <f t="shared" si="2"/>
        <v>9372</v>
      </c>
    </row>
    <row r="95" spans="1:40" x14ac:dyDescent="0.25">
      <c r="A95" s="61" t="s">
        <v>1914</v>
      </c>
      <c r="B95" s="61" t="s">
        <v>1915</v>
      </c>
      <c r="C95" s="61" t="s">
        <v>1916</v>
      </c>
      <c r="D95" s="61" t="s">
        <v>1917</v>
      </c>
      <c r="E95" s="61" t="s">
        <v>1918</v>
      </c>
      <c r="F95" s="61" t="s">
        <v>1919</v>
      </c>
      <c r="G95" s="61" t="s">
        <v>1920</v>
      </c>
      <c r="H95" s="61" t="s">
        <v>1921</v>
      </c>
      <c r="I95" s="61" t="s">
        <v>1922</v>
      </c>
      <c r="J95" s="61" t="s">
        <v>1923</v>
      </c>
      <c r="K95" s="61" t="s">
        <v>1924</v>
      </c>
      <c r="L95" s="61" t="s">
        <v>1925</v>
      </c>
      <c r="M95" s="61" t="s">
        <v>1926</v>
      </c>
      <c r="N95" s="61" t="s">
        <v>1927</v>
      </c>
      <c r="O95" s="61" t="s">
        <v>1928</v>
      </c>
      <c r="P95" s="61" t="s">
        <v>1929</v>
      </c>
      <c r="Q95" s="61" t="s">
        <v>1930</v>
      </c>
      <c r="R95" s="61" t="s">
        <v>1931</v>
      </c>
      <c r="S95" s="61" t="s">
        <v>1932</v>
      </c>
      <c r="T95" s="87" t="s">
        <v>90</v>
      </c>
      <c r="U95" s="65">
        <v>440</v>
      </c>
      <c r="V95" s="77">
        <v>6308</v>
      </c>
      <c r="W95" s="77">
        <v>12702</v>
      </c>
      <c r="X95" s="77">
        <v>3482</v>
      </c>
      <c r="Y95" s="77">
        <v>3773</v>
      </c>
      <c r="Z95" s="77">
        <v>921</v>
      </c>
      <c r="AA95" s="77">
        <v>0</v>
      </c>
      <c r="AB95" s="77">
        <v>0</v>
      </c>
      <c r="AC95" s="77">
        <v>7</v>
      </c>
      <c r="AD95" s="77">
        <v>2</v>
      </c>
      <c r="AE95" s="77">
        <v>26</v>
      </c>
      <c r="AF95" s="77">
        <v>0</v>
      </c>
      <c r="AG95" s="77">
        <v>1</v>
      </c>
      <c r="AH95" s="77">
        <v>0</v>
      </c>
      <c r="AI95" s="77">
        <v>0</v>
      </c>
      <c r="AJ95" s="77">
        <v>0</v>
      </c>
      <c r="AK95" s="77">
        <v>0</v>
      </c>
      <c r="AL95" s="77">
        <v>0</v>
      </c>
      <c r="AM95" s="77">
        <v>0</v>
      </c>
      <c r="AN95" s="78">
        <f t="shared" si="2"/>
        <v>27222</v>
      </c>
    </row>
    <row r="96" spans="1:40" x14ac:dyDescent="0.25">
      <c r="A96" s="61" t="s">
        <v>1933</v>
      </c>
      <c r="B96" s="61" t="s">
        <v>1934</v>
      </c>
      <c r="C96" s="61" t="s">
        <v>1935</v>
      </c>
      <c r="D96" s="61" t="s">
        <v>1936</v>
      </c>
      <c r="E96" s="61" t="s">
        <v>1937</v>
      </c>
      <c r="F96" s="61" t="s">
        <v>1938</v>
      </c>
      <c r="G96" s="61" t="s">
        <v>1939</v>
      </c>
      <c r="H96" s="61" t="s">
        <v>1940</v>
      </c>
      <c r="I96" s="61" t="s">
        <v>1941</v>
      </c>
      <c r="J96" s="61" t="s">
        <v>1942</v>
      </c>
      <c r="K96" s="61" t="s">
        <v>1943</v>
      </c>
      <c r="L96" s="61" t="s">
        <v>1944</v>
      </c>
      <c r="M96" s="61" t="s">
        <v>1945</v>
      </c>
      <c r="N96" s="61" t="s">
        <v>1946</v>
      </c>
      <c r="O96" s="61" t="s">
        <v>1947</v>
      </c>
      <c r="P96" s="61" t="s">
        <v>1948</v>
      </c>
      <c r="Q96" s="61" t="s">
        <v>1949</v>
      </c>
      <c r="R96" s="61" t="s">
        <v>1950</v>
      </c>
      <c r="S96" s="61" t="s">
        <v>1951</v>
      </c>
      <c r="T96" s="87" t="s">
        <v>91</v>
      </c>
      <c r="U96" s="65">
        <v>483</v>
      </c>
      <c r="V96" s="77">
        <v>0</v>
      </c>
      <c r="W96" s="77">
        <v>7</v>
      </c>
      <c r="X96" s="77">
        <v>692</v>
      </c>
      <c r="Y96" s="77">
        <v>206</v>
      </c>
      <c r="Z96" s="77">
        <v>0</v>
      </c>
      <c r="AA96" s="77">
        <v>0</v>
      </c>
      <c r="AB96" s="77">
        <v>0</v>
      </c>
      <c r="AC96" s="77">
        <v>0</v>
      </c>
      <c r="AD96" s="77">
        <v>0</v>
      </c>
      <c r="AE96" s="77">
        <v>0</v>
      </c>
      <c r="AF96" s="77">
        <v>0</v>
      </c>
      <c r="AG96" s="77">
        <v>1</v>
      </c>
      <c r="AH96" s="77">
        <v>0</v>
      </c>
      <c r="AI96" s="77">
        <v>0</v>
      </c>
      <c r="AJ96" s="77">
        <v>0</v>
      </c>
      <c r="AK96" s="77">
        <v>0</v>
      </c>
      <c r="AL96" s="77">
        <v>0</v>
      </c>
      <c r="AM96" s="77">
        <v>0</v>
      </c>
      <c r="AN96" s="78">
        <f t="shared" si="2"/>
        <v>906</v>
      </c>
    </row>
    <row r="97" spans="1:40" x14ac:dyDescent="0.25">
      <c r="A97" s="61" t="s">
        <v>1952</v>
      </c>
      <c r="B97" s="61" t="s">
        <v>1953</v>
      </c>
      <c r="C97" s="61" t="s">
        <v>1954</v>
      </c>
      <c r="D97" s="61" t="s">
        <v>1955</v>
      </c>
      <c r="E97" s="61" t="s">
        <v>1956</v>
      </c>
      <c r="F97" s="61" t="s">
        <v>1957</v>
      </c>
      <c r="G97" s="61" t="s">
        <v>1958</v>
      </c>
      <c r="H97" s="61" t="s">
        <v>1959</v>
      </c>
      <c r="I97" s="61" t="s">
        <v>1960</v>
      </c>
      <c r="J97" s="61" t="s">
        <v>1961</v>
      </c>
      <c r="K97" s="61" t="s">
        <v>1962</v>
      </c>
      <c r="L97" s="61" t="s">
        <v>1963</v>
      </c>
      <c r="M97" s="61" t="s">
        <v>1964</v>
      </c>
      <c r="N97" s="61" t="s">
        <v>1965</v>
      </c>
      <c r="O97" s="61" t="s">
        <v>1966</v>
      </c>
      <c r="P97" s="61" t="s">
        <v>1967</v>
      </c>
      <c r="Q97" s="61" t="s">
        <v>1968</v>
      </c>
      <c r="R97" s="61" t="s">
        <v>1969</v>
      </c>
      <c r="S97" s="61" t="s">
        <v>1970</v>
      </c>
      <c r="T97" s="87" t="s">
        <v>92</v>
      </c>
      <c r="U97" s="65">
        <v>541</v>
      </c>
      <c r="V97" s="77">
        <v>0</v>
      </c>
      <c r="W97" s="77">
        <v>936</v>
      </c>
      <c r="X97" s="77">
        <v>2216</v>
      </c>
      <c r="Y97" s="77">
        <v>1119</v>
      </c>
      <c r="Z97" s="77">
        <v>282</v>
      </c>
      <c r="AA97" s="77">
        <v>0</v>
      </c>
      <c r="AB97" s="77">
        <v>0</v>
      </c>
      <c r="AC97" s="77">
        <v>0</v>
      </c>
      <c r="AD97" s="77">
        <v>1</v>
      </c>
      <c r="AE97" s="77">
        <v>50</v>
      </c>
      <c r="AF97" s="77">
        <v>0</v>
      </c>
      <c r="AG97" s="77">
        <v>0</v>
      </c>
      <c r="AH97" s="77">
        <v>0</v>
      </c>
      <c r="AI97" s="77">
        <v>0</v>
      </c>
      <c r="AJ97" s="77">
        <v>0</v>
      </c>
      <c r="AK97" s="77">
        <v>0</v>
      </c>
      <c r="AL97" s="77">
        <v>0</v>
      </c>
      <c r="AM97" s="77">
        <v>0</v>
      </c>
      <c r="AN97" s="78">
        <f t="shared" si="2"/>
        <v>4604</v>
      </c>
    </row>
    <row r="98" spans="1:40" x14ac:dyDescent="0.25">
      <c r="A98" s="61" t="s">
        <v>1971</v>
      </c>
      <c r="B98" s="61" t="s">
        <v>1972</v>
      </c>
      <c r="C98" s="61" t="s">
        <v>1973</v>
      </c>
      <c r="D98" s="61" t="s">
        <v>1974</v>
      </c>
      <c r="E98" s="61" t="s">
        <v>1975</v>
      </c>
      <c r="F98" s="61" t="s">
        <v>1976</v>
      </c>
      <c r="G98" s="61" t="s">
        <v>1977</v>
      </c>
      <c r="H98" s="61" t="s">
        <v>1978</v>
      </c>
      <c r="I98" s="61" t="s">
        <v>1979</v>
      </c>
      <c r="J98" s="61" t="s">
        <v>1980</v>
      </c>
      <c r="K98" s="61" t="s">
        <v>1981</v>
      </c>
      <c r="L98" s="61" t="s">
        <v>1982</v>
      </c>
      <c r="M98" s="61" t="s">
        <v>1983</v>
      </c>
      <c r="N98" s="61" t="s">
        <v>1984</v>
      </c>
      <c r="O98" s="61" t="s">
        <v>1985</v>
      </c>
      <c r="P98" s="61" t="s">
        <v>1986</v>
      </c>
      <c r="Q98" s="61" t="s">
        <v>1987</v>
      </c>
      <c r="R98" s="61" t="s">
        <v>1988</v>
      </c>
      <c r="S98" s="61" t="s">
        <v>1989</v>
      </c>
      <c r="T98" s="87" t="s">
        <v>93</v>
      </c>
      <c r="U98" s="65">
        <v>607</v>
      </c>
      <c r="V98" s="77">
        <v>2</v>
      </c>
      <c r="W98" s="77">
        <v>3212</v>
      </c>
      <c r="X98" s="77">
        <v>1684</v>
      </c>
      <c r="Y98" s="77">
        <v>2426</v>
      </c>
      <c r="Z98" s="77">
        <v>0</v>
      </c>
      <c r="AA98" s="77">
        <v>0</v>
      </c>
      <c r="AB98" s="77">
        <v>0</v>
      </c>
      <c r="AC98" s="77">
        <v>8</v>
      </c>
      <c r="AD98" s="77">
        <v>0</v>
      </c>
      <c r="AE98" s="77">
        <v>24</v>
      </c>
      <c r="AF98" s="77">
        <v>0</v>
      </c>
      <c r="AG98" s="77">
        <v>0</v>
      </c>
      <c r="AH98" s="77">
        <v>1</v>
      </c>
      <c r="AI98" s="77">
        <v>0</v>
      </c>
      <c r="AJ98" s="77">
        <v>0</v>
      </c>
      <c r="AK98" s="77">
        <v>0</v>
      </c>
      <c r="AL98" s="77">
        <v>0</v>
      </c>
      <c r="AM98" s="77">
        <v>0</v>
      </c>
      <c r="AN98" s="78">
        <f t="shared" si="2"/>
        <v>7357</v>
      </c>
    </row>
    <row r="99" spans="1:40" x14ac:dyDescent="0.25">
      <c r="A99" s="61" t="s">
        <v>1990</v>
      </c>
      <c r="B99" s="61" t="s">
        <v>1991</v>
      </c>
      <c r="C99" s="61" t="s">
        <v>1992</v>
      </c>
      <c r="D99" s="61" t="s">
        <v>1993</v>
      </c>
      <c r="E99" s="61" t="s">
        <v>1994</v>
      </c>
      <c r="F99" s="61" t="s">
        <v>1995</v>
      </c>
      <c r="G99" s="61" t="s">
        <v>1996</v>
      </c>
      <c r="H99" s="61" t="s">
        <v>1997</v>
      </c>
      <c r="I99" s="61" t="s">
        <v>1998</v>
      </c>
      <c r="J99" s="61" t="s">
        <v>1999</v>
      </c>
      <c r="K99" s="61" t="s">
        <v>2000</v>
      </c>
      <c r="L99" s="61" t="s">
        <v>2001</v>
      </c>
      <c r="M99" s="61" t="s">
        <v>2002</v>
      </c>
      <c r="N99" s="61" t="s">
        <v>2003</v>
      </c>
      <c r="O99" s="61" t="s">
        <v>2004</v>
      </c>
      <c r="P99" s="61" t="s">
        <v>2005</v>
      </c>
      <c r="Q99" s="61" t="s">
        <v>2006</v>
      </c>
      <c r="R99" s="61" t="s">
        <v>2007</v>
      </c>
      <c r="S99" s="61" t="s">
        <v>2008</v>
      </c>
      <c r="T99" s="87" t="s">
        <v>94</v>
      </c>
      <c r="U99" s="65">
        <v>615</v>
      </c>
      <c r="V99" s="77">
        <v>53321</v>
      </c>
      <c r="W99" s="77">
        <v>28637</v>
      </c>
      <c r="X99" s="77">
        <v>12048</v>
      </c>
      <c r="Y99" s="77">
        <v>11155</v>
      </c>
      <c r="Z99" s="77">
        <v>3460</v>
      </c>
      <c r="AA99" s="77">
        <v>142</v>
      </c>
      <c r="AB99" s="77">
        <v>0</v>
      </c>
      <c r="AC99" s="77">
        <v>1781</v>
      </c>
      <c r="AD99" s="77">
        <v>379</v>
      </c>
      <c r="AE99" s="77">
        <v>109</v>
      </c>
      <c r="AF99" s="77">
        <v>0</v>
      </c>
      <c r="AG99" s="77">
        <v>2</v>
      </c>
      <c r="AH99" s="77">
        <v>1</v>
      </c>
      <c r="AI99" s="77">
        <v>0</v>
      </c>
      <c r="AJ99" s="77">
        <v>0</v>
      </c>
      <c r="AK99" s="77">
        <v>0</v>
      </c>
      <c r="AL99" s="77">
        <v>0</v>
      </c>
      <c r="AM99" s="77">
        <v>0</v>
      </c>
      <c r="AN99" s="78">
        <f t="shared" si="2"/>
        <v>111035</v>
      </c>
    </row>
    <row r="100" spans="1:40" x14ac:dyDescent="0.25">
      <c r="A100" s="61" t="s">
        <v>2009</v>
      </c>
      <c r="B100" s="61" t="s">
        <v>2010</v>
      </c>
      <c r="C100" s="61" t="s">
        <v>2011</v>
      </c>
      <c r="D100" s="61" t="s">
        <v>2012</v>
      </c>
      <c r="E100" s="61" t="s">
        <v>2013</v>
      </c>
      <c r="F100" s="61" t="s">
        <v>2014</v>
      </c>
      <c r="G100" s="61" t="s">
        <v>2015</v>
      </c>
      <c r="H100" s="61" t="s">
        <v>2016</v>
      </c>
      <c r="I100" s="61" t="s">
        <v>2017</v>
      </c>
      <c r="J100" s="61" t="s">
        <v>2018</v>
      </c>
      <c r="K100" s="61" t="s">
        <v>2019</v>
      </c>
      <c r="L100" s="61" t="s">
        <v>2020</v>
      </c>
      <c r="M100" s="61" t="s">
        <v>2021</v>
      </c>
      <c r="N100" s="61" t="s">
        <v>2022</v>
      </c>
      <c r="O100" s="61" t="s">
        <v>2023</v>
      </c>
      <c r="P100" s="61" t="s">
        <v>2024</v>
      </c>
      <c r="Q100" s="61" t="s">
        <v>2025</v>
      </c>
      <c r="R100" s="61" t="s">
        <v>2026</v>
      </c>
      <c r="S100" s="61" t="s">
        <v>2027</v>
      </c>
      <c r="T100" s="87" t="s">
        <v>95</v>
      </c>
      <c r="U100" s="65">
        <v>649</v>
      </c>
      <c r="V100" s="77">
        <v>0</v>
      </c>
      <c r="W100" s="77">
        <v>631</v>
      </c>
      <c r="X100" s="77">
        <v>1731</v>
      </c>
      <c r="Y100" s="77">
        <v>286</v>
      </c>
      <c r="Z100" s="77">
        <v>0</v>
      </c>
      <c r="AA100" s="77">
        <v>0</v>
      </c>
      <c r="AB100" s="77">
        <v>0</v>
      </c>
      <c r="AC100" s="77">
        <v>0</v>
      </c>
      <c r="AD100" s="77">
        <v>2</v>
      </c>
      <c r="AE100" s="77">
        <v>2</v>
      </c>
      <c r="AF100" s="77">
        <v>0</v>
      </c>
      <c r="AG100" s="77">
        <v>0</v>
      </c>
      <c r="AH100" s="77">
        <v>0</v>
      </c>
      <c r="AI100" s="77">
        <v>0</v>
      </c>
      <c r="AJ100" s="77">
        <v>0</v>
      </c>
      <c r="AK100" s="77">
        <v>0</v>
      </c>
      <c r="AL100" s="77">
        <v>0</v>
      </c>
      <c r="AM100" s="77">
        <v>0</v>
      </c>
      <c r="AN100" s="78">
        <f t="shared" si="2"/>
        <v>2652</v>
      </c>
    </row>
    <row r="101" spans="1:40" x14ac:dyDescent="0.25">
      <c r="A101" s="61" t="s">
        <v>2028</v>
      </c>
      <c r="B101" s="61" t="s">
        <v>2029</v>
      </c>
      <c r="C101" s="61" t="s">
        <v>2030</v>
      </c>
      <c r="D101" s="61" t="s">
        <v>2031</v>
      </c>
      <c r="E101" s="61" t="s">
        <v>2032</v>
      </c>
      <c r="F101" s="61" t="s">
        <v>2033</v>
      </c>
      <c r="G101" s="61" t="s">
        <v>2034</v>
      </c>
      <c r="H101" s="61" t="s">
        <v>2035</v>
      </c>
      <c r="I101" s="61" t="s">
        <v>2036</v>
      </c>
      <c r="J101" s="61" t="s">
        <v>2037</v>
      </c>
      <c r="K101" s="61" t="s">
        <v>2038</v>
      </c>
      <c r="L101" s="61" t="s">
        <v>2039</v>
      </c>
      <c r="M101" s="61" t="s">
        <v>2040</v>
      </c>
      <c r="N101" s="61" t="s">
        <v>2041</v>
      </c>
      <c r="O101" s="61" t="s">
        <v>2042</v>
      </c>
      <c r="P101" s="61" t="s">
        <v>2043</v>
      </c>
      <c r="Q101" s="61" t="s">
        <v>2044</v>
      </c>
      <c r="R101" s="61" t="s">
        <v>2045</v>
      </c>
      <c r="S101" s="61" t="s">
        <v>2046</v>
      </c>
      <c r="T101" s="87" t="s">
        <v>96</v>
      </c>
      <c r="U101" s="65">
        <v>652</v>
      </c>
      <c r="V101" s="77">
        <v>0</v>
      </c>
      <c r="W101" s="77">
        <v>17</v>
      </c>
      <c r="X101" s="77">
        <v>409</v>
      </c>
      <c r="Y101" s="77">
        <v>90</v>
      </c>
      <c r="Z101" s="77">
        <v>0</v>
      </c>
      <c r="AA101" s="77">
        <v>0</v>
      </c>
      <c r="AB101" s="77">
        <v>0</v>
      </c>
      <c r="AC101" s="77">
        <v>0</v>
      </c>
      <c r="AD101" s="77">
        <v>0</v>
      </c>
      <c r="AE101" s="77">
        <v>0</v>
      </c>
      <c r="AF101" s="77">
        <v>0</v>
      </c>
      <c r="AG101" s="77">
        <v>2</v>
      </c>
      <c r="AH101" s="77">
        <v>0</v>
      </c>
      <c r="AI101" s="77">
        <v>0</v>
      </c>
      <c r="AJ101" s="77">
        <v>0</v>
      </c>
      <c r="AK101" s="77">
        <v>0</v>
      </c>
      <c r="AL101" s="77">
        <v>0</v>
      </c>
      <c r="AM101" s="77">
        <v>0</v>
      </c>
      <c r="AN101" s="78">
        <f t="shared" si="2"/>
        <v>518</v>
      </c>
    </row>
    <row r="102" spans="1:40" x14ac:dyDescent="0.25">
      <c r="A102" s="61" t="s">
        <v>2047</v>
      </c>
      <c r="B102" s="61" t="s">
        <v>2048</v>
      </c>
      <c r="C102" s="61" t="s">
        <v>2049</v>
      </c>
      <c r="D102" s="61" t="s">
        <v>2050</v>
      </c>
      <c r="E102" s="61" t="s">
        <v>2051</v>
      </c>
      <c r="F102" s="61" t="s">
        <v>2052</v>
      </c>
      <c r="G102" s="61" t="s">
        <v>2053</v>
      </c>
      <c r="H102" s="61" t="s">
        <v>2054</v>
      </c>
      <c r="I102" s="61" t="s">
        <v>2055</v>
      </c>
      <c r="J102" s="61" t="s">
        <v>2056</v>
      </c>
      <c r="K102" s="61" t="s">
        <v>2057</v>
      </c>
      <c r="L102" s="61" t="s">
        <v>2058</v>
      </c>
      <c r="M102" s="61" t="s">
        <v>2059</v>
      </c>
      <c r="N102" s="61" t="s">
        <v>2060</v>
      </c>
      <c r="O102" s="61" t="s">
        <v>2061</v>
      </c>
      <c r="P102" s="61" t="s">
        <v>2062</v>
      </c>
      <c r="Q102" s="61" t="s">
        <v>2063</v>
      </c>
      <c r="R102" s="61" t="s">
        <v>2064</v>
      </c>
      <c r="S102" s="61" t="s">
        <v>2065</v>
      </c>
      <c r="T102" s="87" t="s">
        <v>97</v>
      </c>
      <c r="U102" s="65">
        <v>660</v>
      </c>
      <c r="V102" s="77">
        <v>0</v>
      </c>
      <c r="W102" s="77">
        <v>19</v>
      </c>
      <c r="X102" s="77">
        <v>2676</v>
      </c>
      <c r="Y102" s="77">
        <v>580</v>
      </c>
      <c r="Z102" s="77">
        <v>8</v>
      </c>
      <c r="AA102" s="77">
        <v>0</v>
      </c>
      <c r="AB102" s="77">
        <v>0</v>
      </c>
      <c r="AC102" s="77">
        <v>0</v>
      </c>
      <c r="AD102" s="77">
        <v>2</v>
      </c>
      <c r="AE102" s="77">
        <v>0</v>
      </c>
      <c r="AF102" s="77">
        <v>0</v>
      </c>
      <c r="AG102" s="77">
        <v>1</v>
      </c>
      <c r="AH102" s="77">
        <v>0</v>
      </c>
      <c r="AI102" s="77">
        <v>0</v>
      </c>
      <c r="AJ102" s="77">
        <v>0</v>
      </c>
      <c r="AK102" s="77">
        <v>0</v>
      </c>
      <c r="AL102" s="77">
        <v>0</v>
      </c>
      <c r="AM102" s="77">
        <v>0</v>
      </c>
      <c r="AN102" s="78">
        <f t="shared" si="2"/>
        <v>3286</v>
      </c>
    </row>
    <row r="103" spans="1:40" x14ac:dyDescent="0.25">
      <c r="A103" s="61" t="s">
        <v>2066</v>
      </c>
      <c r="B103" s="61" t="s">
        <v>2067</v>
      </c>
      <c r="C103" s="61" t="s">
        <v>2068</v>
      </c>
      <c r="D103" s="61" t="s">
        <v>2069</v>
      </c>
      <c r="E103" s="61" t="s">
        <v>2070</v>
      </c>
      <c r="F103" s="61" t="s">
        <v>2071</v>
      </c>
      <c r="G103" s="61" t="s">
        <v>2072</v>
      </c>
      <c r="H103" s="61" t="s">
        <v>2073</v>
      </c>
      <c r="I103" s="61" t="s">
        <v>2074</v>
      </c>
      <c r="J103" s="61" t="s">
        <v>2075</v>
      </c>
      <c r="K103" s="61" t="s">
        <v>2076</v>
      </c>
      <c r="L103" s="61" t="s">
        <v>2077</v>
      </c>
      <c r="M103" s="61" t="s">
        <v>2078</v>
      </c>
      <c r="N103" s="61" t="s">
        <v>2079</v>
      </c>
      <c r="O103" s="61" t="s">
        <v>2080</v>
      </c>
      <c r="P103" s="61" t="s">
        <v>2081</v>
      </c>
      <c r="Q103" s="61" t="s">
        <v>2082</v>
      </c>
      <c r="R103" s="61" t="s">
        <v>2083</v>
      </c>
      <c r="S103" s="61" t="s">
        <v>2084</v>
      </c>
      <c r="T103" s="87" t="s">
        <v>98</v>
      </c>
      <c r="U103" s="65">
        <v>667</v>
      </c>
      <c r="V103" s="77">
        <v>0</v>
      </c>
      <c r="W103" s="77">
        <v>2126</v>
      </c>
      <c r="X103" s="77">
        <v>708</v>
      </c>
      <c r="Y103" s="77">
        <v>181</v>
      </c>
      <c r="Z103" s="77">
        <v>2</v>
      </c>
      <c r="AA103" s="77">
        <v>0</v>
      </c>
      <c r="AB103" s="77">
        <v>0</v>
      </c>
      <c r="AC103" s="77">
        <v>0</v>
      </c>
      <c r="AD103" s="77">
        <v>1</v>
      </c>
      <c r="AE103" s="77">
        <v>56</v>
      </c>
      <c r="AF103" s="77">
        <v>0</v>
      </c>
      <c r="AG103" s="77">
        <v>0</v>
      </c>
      <c r="AH103" s="77">
        <v>0</v>
      </c>
      <c r="AI103" s="77">
        <v>0</v>
      </c>
      <c r="AJ103" s="77">
        <v>0</v>
      </c>
      <c r="AK103" s="77">
        <v>0</v>
      </c>
      <c r="AL103" s="77">
        <v>0</v>
      </c>
      <c r="AM103" s="77">
        <v>0</v>
      </c>
      <c r="AN103" s="78">
        <f t="shared" ref="AN103:AN134" si="3">SUM(V103:AM103)</f>
        <v>3074</v>
      </c>
    </row>
    <row r="104" spans="1:40" x14ac:dyDescent="0.25">
      <c r="A104" s="61" t="s">
        <v>2085</v>
      </c>
      <c r="B104" s="61" t="s">
        <v>2086</v>
      </c>
      <c r="C104" s="61" t="s">
        <v>2087</v>
      </c>
      <c r="D104" s="61" t="s">
        <v>2088</v>
      </c>
      <c r="E104" s="61" t="s">
        <v>2089</v>
      </c>
      <c r="F104" s="61" t="s">
        <v>2090</v>
      </c>
      <c r="G104" s="61" t="s">
        <v>2091</v>
      </c>
      <c r="H104" s="61" t="s">
        <v>2092</v>
      </c>
      <c r="I104" s="61" t="s">
        <v>2093</v>
      </c>
      <c r="J104" s="61" t="s">
        <v>2094</v>
      </c>
      <c r="K104" s="61" t="s">
        <v>2095</v>
      </c>
      <c r="L104" s="61" t="s">
        <v>2096</v>
      </c>
      <c r="M104" s="61" t="s">
        <v>2097</v>
      </c>
      <c r="N104" s="61" t="s">
        <v>2098</v>
      </c>
      <c r="O104" s="61" t="s">
        <v>2099</v>
      </c>
      <c r="P104" s="61" t="s">
        <v>2100</v>
      </c>
      <c r="Q104" s="61" t="s">
        <v>2101</v>
      </c>
      <c r="R104" s="61" t="s">
        <v>2102</v>
      </c>
      <c r="S104" s="61" t="s">
        <v>2103</v>
      </c>
      <c r="T104" s="87" t="s">
        <v>99</v>
      </c>
      <c r="U104" s="65">
        <v>674</v>
      </c>
      <c r="V104" s="77">
        <v>0</v>
      </c>
      <c r="W104" s="77">
        <v>134</v>
      </c>
      <c r="X104" s="77">
        <v>1223</v>
      </c>
      <c r="Y104" s="77">
        <v>593</v>
      </c>
      <c r="Z104" s="77">
        <v>0</v>
      </c>
      <c r="AA104" s="77">
        <v>0</v>
      </c>
      <c r="AB104" s="77">
        <v>0</v>
      </c>
      <c r="AC104" s="77">
        <v>1</v>
      </c>
      <c r="AD104" s="77">
        <v>2</v>
      </c>
      <c r="AE104" s="77">
        <v>2</v>
      </c>
      <c r="AF104" s="77">
        <v>0</v>
      </c>
      <c r="AG104" s="77">
        <v>0</v>
      </c>
      <c r="AH104" s="77">
        <v>0</v>
      </c>
      <c r="AI104" s="77">
        <v>0</v>
      </c>
      <c r="AJ104" s="77">
        <v>0</v>
      </c>
      <c r="AK104" s="77">
        <v>0</v>
      </c>
      <c r="AL104" s="77">
        <v>0</v>
      </c>
      <c r="AM104" s="77">
        <v>0</v>
      </c>
      <c r="AN104" s="78">
        <f t="shared" si="3"/>
        <v>1955</v>
      </c>
    </row>
    <row r="105" spans="1:40" x14ac:dyDescent="0.25">
      <c r="A105" s="61" t="s">
        <v>2104</v>
      </c>
      <c r="B105" s="61" t="s">
        <v>2105</v>
      </c>
      <c r="C105" s="61" t="s">
        <v>2106</v>
      </c>
      <c r="D105" s="61" t="s">
        <v>2107</v>
      </c>
      <c r="E105" s="61" t="s">
        <v>2108</v>
      </c>
      <c r="F105" s="61" t="s">
        <v>2109</v>
      </c>
      <c r="G105" s="61" t="s">
        <v>2110</v>
      </c>
      <c r="H105" s="61" t="s">
        <v>2111</v>
      </c>
      <c r="I105" s="61" t="s">
        <v>2112</v>
      </c>
      <c r="J105" s="61" t="s">
        <v>2113</v>
      </c>
      <c r="K105" s="61" t="s">
        <v>2114</v>
      </c>
      <c r="L105" s="61" t="s">
        <v>2115</v>
      </c>
      <c r="M105" s="61" t="s">
        <v>2116</v>
      </c>
      <c r="N105" s="61" t="s">
        <v>2117</v>
      </c>
      <c r="O105" s="61" t="s">
        <v>2118</v>
      </c>
      <c r="P105" s="61" t="s">
        <v>2119</v>
      </c>
      <c r="Q105" s="61" t="s">
        <v>2120</v>
      </c>
      <c r="R105" s="61" t="s">
        <v>2121</v>
      </c>
      <c r="S105" s="61" t="s">
        <v>2122</v>
      </c>
      <c r="T105" s="87" t="s">
        <v>100</v>
      </c>
      <c r="U105" s="65">
        <v>697</v>
      </c>
      <c r="V105" s="77">
        <v>0</v>
      </c>
      <c r="W105" s="77">
        <v>5645</v>
      </c>
      <c r="X105" s="77">
        <v>2644</v>
      </c>
      <c r="Y105" s="77">
        <v>2161</v>
      </c>
      <c r="Z105" s="77">
        <v>35</v>
      </c>
      <c r="AA105" s="77">
        <v>0</v>
      </c>
      <c r="AB105" s="77">
        <v>0</v>
      </c>
      <c r="AC105" s="77">
        <v>7</v>
      </c>
      <c r="AD105" s="77">
        <v>0</v>
      </c>
      <c r="AE105" s="77">
        <v>8</v>
      </c>
      <c r="AF105" s="77">
        <v>0</v>
      </c>
      <c r="AG105" s="77">
        <v>5</v>
      </c>
      <c r="AH105" s="77">
        <v>0</v>
      </c>
      <c r="AI105" s="77">
        <v>0</v>
      </c>
      <c r="AJ105" s="77">
        <v>0</v>
      </c>
      <c r="AK105" s="77">
        <v>0</v>
      </c>
      <c r="AL105" s="77">
        <v>0</v>
      </c>
      <c r="AM105" s="77">
        <v>0</v>
      </c>
      <c r="AN105" s="78">
        <f t="shared" si="3"/>
        <v>10505</v>
      </c>
    </row>
    <row r="106" spans="1:40" x14ac:dyDescent="0.25">
      <c r="A106" s="61" t="s">
        <v>2123</v>
      </c>
      <c r="B106" s="61" t="s">
        <v>2124</v>
      </c>
      <c r="C106" s="61" t="s">
        <v>2125</v>
      </c>
      <c r="D106" s="61" t="s">
        <v>2126</v>
      </c>
      <c r="E106" s="61" t="s">
        <v>2127</v>
      </c>
      <c r="F106" s="61" t="s">
        <v>2128</v>
      </c>
      <c r="G106" s="61" t="s">
        <v>2129</v>
      </c>
      <c r="H106" s="61" t="s">
        <v>2130</v>
      </c>
      <c r="I106" s="61" t="s">
        <v>2131</v>
      </c>
      <c r="J106" s="61" t="s">
        <v>2132</v>
      </c>
      <c r="K106" s="61" t="s">
        <v>2133</v>
      </c>
      <c r="L106" s="61" t="s">
        <v>2134</v>
      </c>
      <c r="M106" s="61" t="s">
        <v>2135</v>
      </c>
      <c r="N106" s="61" t="s">
        <v>2136</v>
      </c>
      <c r="O106" s="61" t="s">
        <v>2137</v>
      </c>
      <c r="P106" s="61" t="s">
        <v>2138</v>
      </c>
      <c r="Q106" s="61" t="s">
        <v>2139</v>
      </c>
      <c r="R106" s="61" t="s">
        <v>2140</v>
      </c>
      <c r="S106" s="61" t="s">
        <v>2141</v>
      </c>
      <c r="T106" s="87" t="s">
        <v>101</v>
      </c>
      <c r="U106" s="65">
        <v>756</v>
      </c>
      <c r="V106" s="77">
        <v>0</v>
      </c>
      <c r="W106" s="77">
        <v>2682</v>
      </c>
      <c r="X106" s="77">
        <v>1959</v>
      </c>
      <c r="Y106" s="77">
        <v>433</v>
      </c>
      <c r="Z106" s="77">
        <v>3</v>
      </c>
      <c r="AA106" s="77">
        <v>3</v>
      </c>
      <c r="AB106" s="77">
        <v>0</v>
      </c>
      <c r="AC106" s="77">
        <v>0</v>
      </c>
      <c r="AD106" s="77">
        <v>0</v>
      </c>
      <c r="AE106" s="77">
        <v>0</v>
      </c>
      <c r="AF106" s="77">
        <v>0</v>
      </c>
      <c r="AG106" s="77">
        <v>1</v>
      </c>
      <c r="AH106" s="77">
        <v>2</v>
      </c>
      <c r="AI106" s="77">
        <v>0</v>
      </c>
      <c r="AJ106" s="77">
        <v>0</v>
      </c>
      <c r="AK106" s="77">
        <v>0</v>
      </c>
      <c r="AL106" s="77">
        <v>0</v>
      </c>
      <c r="AM106" s="77">
        <v>0</v>
      </c>
      <c r="AN106" s="78">
        <f t="shared" si="3"/>
        <v>5083</v>
      </c>
    </row>
    <row r="107" spans="1:40" ht="15.75" x14ac:dyDescent="0.25">
      <c r="A107" s="61" t="s">
        <v>300</v>
      </c>
      <c r="B107" s="61" t="s">
        <v>301</v>
      </c>
      <c r="C107" s="61" t="s">
        <v>299</v>
      </c>
      <c r="D107" s="61" t="s">
        <v>294</v>
      </c>
      <c r="E107" s="61" t="s">
        <v>295</v>
      </c>
      <c r="F107" s="61" t="s">
        <v>297</v>
      </c>
      <c r="G107" s="61" t="s">
        <v>292</v>
      </c>
      <c r="H107" s="61" t="s">
        <v>289</v>
      </c>
      <c r="I107" s="61" t="s">
        <v>291</v>
      </c>
      <c r="J107" s="61" t="s">
        <v>302</v>
      </c>
      <c r="K107" s="61" t="s">
        <v>290</v>
      </c>
      <c r="L107" s="61" t="s">
        <v>303</v>
      </c>
      <c r="M107" s="61" t="s">
        <v>304</v>
      </c>
      <c r="N107" s="61" t="s">
        <v>296</v>
      </c>
      <c r="O107" s="61" t="s">
        <v>298</v>
      </c>
      <c r="P107" s="61" t="s">
        <v>305</v>
      </c>
      <c r="Q107" s="61" t="s">
        <v>307</v>
      </c>
      <c r="R107" s="61" t="s">
        <v>306</v>
      </c>
      <c r="S107" s="61" t="s">
        <v>293</v>
      </c>
      <c r="T107" s="100" t="s">
        <v>377</v>
      </c>
      <c r="U107" s="66"/>
      <c r="V107" s="86">
        <v>0</v>
      </c>
      <c r="W107" s="86">
        <v>25454</v>
      </c>
      <c r="X107" s="86">
        <v>33936</v>
      </c>
      <c r="Y107" s="86">
        <v>11165</v>
      </c>
      <c r="Z107" s="86">
        <v>2400</v>
      </c>
      <c r="AA107" s="86">
        <v>7986</v>
      </c>
      <c r="AB107" s="86">
        <v>8</v>
      </c>
      <c r="AC107" s="86">
        <v>3</v>
      </c>
      <c r="AD107" s="86">
        <v>24</v>
      </c>
      <c r="AE107" s="86">
        <v>13</v>
      </c>
      <c r="AF107" s="86">
        <v>56</v>
      </c>
      <c r="AG107" s="86">
        <v>4</v>
      </c>
      <c r="AH107" s="86">
        <v>13</v>
      </c>
      <c r="AI107" s="86">
        <v>34</v>
      </c>
      <c r="AJ107" s="86">
        <v>0</v>
      </c>
      <c r="AK107" s="86">
        <v>0</v>
      </c>
      <c r="AL107" s="86">
        <v>0</v>
      </c>
      <c r="AM107" s="86">
        <v>0</v>
      </c>
      <c r="AN107" s="96">
        <f t="shared" si="3"/>
        <v>81096</v>
      </c>
    </row>
    <row r="108" spans="1:40" x14ac:dyDescent="0.25">
      <c r="A108" s="61" t="s">
        <v>2142</v>
      </c>
      <c r="B108" s="61" t="s">
        <v>2143</v>
      </c>
      <c r="C108" s="61" t="s">
        <v>2144</v>
      </c>
      <c r="D108" s="61" t="s">
        <v>2145</v>
      </c>
      <c r="E108" s="61" t="s">
        <v>2146</v>
      </c>
      <c r="F108" s="61" t="s">
        <v>2147</v>
      </c>
      <c r="G108" s="61" t="s">
        <v>2148</v>
      </c>
      <c r="H108" s="61" t="s">
        <v>2149</v>
      </c>
      <c r="I108" s="61" t="s">
        <v>2150</v>
      </c>
      <c r="J108" s="61" t="s">
        <v>2151</v>
      </c>
      <c r="K108" s="61" t="s">
        <v>2152</v>
      </c>
      <c r="L108" s="61" t="s">
        <v>2153</v>
      </c>
      <c r="M108" s="61" t="s">
        <v>2154</v>
      </c>
      <c r="N108" s="61" t="s">
        <v>2155</v>
      </c>
      <c r="O108" s="61" t="s">
        <v>2156</v>
      </c>
      <c r="P108" s="61" t="s">
        <v>2157</v>
      </c>
      <c r="Q108" s="61" t="s">
        <v>2158</v>
      </c>
      <c r="R108" s="61" t="s">
        <v>2159</v>
      </c>
      <c r="S108" s="61" t="s">
        <v>2160</v>
      </c>
      <c r="T108" s="87" t="s">
        <v>103</v>
      </c>
      <c r="U108" s="65">
        <v>30</v>
      </c>
      <c r="V108" s="77">
        <v>0</v>
      </c>
      <c r="W108" s="77">
        <v>5501</v>
      </c>
      <c r="X108" s="77">
        <v>1767</v>
      </c>
      <c r="Y108" s="77">
        <v>1643</v>
      </c>
      <c r="Z108" s="77">
        <v>2354</v>
      </c>
      <c r="AA108" s="77">
        <v>888</v>
      </c>
      <c r="AB108" s="77">
        <v>0</v>
      </c>
      <c r="AC108" s="77">
        <v>1</v>
      </c>
      <c r="AD108" s="77">
        <v>4</v>
      </c>
      <c r="AE108" s="77">
        <v>0</v>
      </c>
      <c r="AF108" s="77">
        <v>42</v>
      </c>
      <c r="AG108" s="77">
        <v>1</v>
      </c>
      <c r="AH108" s="77">
        <v>1</v>
      </c>
      <c r="AI108" s="77">
        <v>4</v>
      </c>
      <c r="AJ108" s="77">
        <v>0</v>
      </c>
      <c r="AK108" s="77">
        <v>0</v>
      </c>
      <c r="AL108" s="77">
        <v>0</v>
      </c>
      <c r="AM108" s="77">
        <v>0</v>
      </c>
      <c r="AN108" s="78">
        <f t="shared" si="3"/>
        <v>12206</v>
      </c>
    </row>
    <row r="109" spans="1:40" x14ac:dyDescent="0.25">
      <c r="A109" s="61" t="s">
        <v>2161</v>
      </c>
      <c r="B109" s="61" t="s">
        <v>2162</v>
      </c>
      <c r="C109" s="61" t="s">
        <v>2163</v>
      </c>
      <c r="D109" s="61" t="s">
        <v>2164</v>
      </c>
      <c r="E109" s="61" t="s">
        <v>2165</v>
      </c>
      <c r="F109" s="61" t="s">
        <v>2166</v>
      </c>
      <c r="G109" s="61" t="s">
        <v>2167</v>
      </c>
      <c r="H109" s="61" t="s">
        <v>2168</v>
      </c>
      <c r="I109" s="61" t="s">
        <v>2169</v>
      </c>
      <c r="J109" s="61" t="s">
        <v>2170</v>
      </c>
      <c r="K109" s="61" t="s">
        <v>2171</v>
      </c>
      <c r="L109" s="61" t="s">
        <v>2172</v>
      </c>
      <c r="M109" s="61" t="s">
        <v>2173</v>
      </c>
      <c r="N109" s="61" t="s">
        <v>2174</v>
      </c>
      <c r="O109" s="61" t="s">
        <v>2175</v>
      </c>
      <c r="P109" s="61" t="s">
        <v>2176</v>
      </c>
      <c r="Q109" s="61" t="s">
        <v>2177</v>
      </c>
      <c r="R109" s="61" t="s">
        <v>2178</v>
      </c>
      <c r="S109" s="61" t="s">
        <v>2179</v>
      </c>
      <c r="T109" s="87" t="s">
        <v>104</v>
      </c>
      <c r="U109" s="65">
        <v>34</v>
      </c>
      <c r="V109" s="77">
        <v>0</v>
      </c>
      <c r="W109" s="77">
        <v>1822</v>
      </c>
      <c r="X109" s="77">
        <v>3797</v>
      </c>
      <c r="Y109" s="77">
        <v>1158</v>
      </c>
      <c r="Z109" s="77">
        <v>4</v>
      </c>
      <c r="AA109" s="77">
        <v>1400</v>
      </c>
      <c r="AB109" s="77">
        <v>0</v>
      </c>
      <c r="AC109" s="77">
        <v>0</v>
      </c>
      <c r="AD109" s="77">
        <v>1</v>
      </c>
      <c r="AE109" s="77">
        <v>0</v>
      </c>
      <c r="AF109" s="77">
        <v>0</v>
      </c>
      <c r="AG109" s="77">
        <v>0</v>
      </c>
      <c r="AH109" s="77">
        <v>0</v>
      </c>
      <c r="AI109" s="77">
        <v>0</v>
      </c>
      <c r="AJ109" s="77">
        <v>0</v>
      </c>
      <c r="AK109" s="77">
        <v>0</v>
      </c>
      <c r="AL109" s="77">
        <v>0</v>
      </c>
      <c r="AM109" s="77">
        <v>0</v>
      </c>
      <c r="AN109" s="78">
        <f t="shared" si="3"/>
        <v>8182</v>
      </c>
    </row>
    <row r="110" spans="1:40" x14ac:dyDescent="0.25">
      <c r="A110" s="61" t="s">
        <v>2180</v>
      </c>
      <c r="B110" s="61" t="s">
        <v>2181</v>
      </c>
      <c r="C110" s="61" t="s">
        <v>2182</v>
      </c>
      <c r="D110" s="61" t="s">
        <v>2183</v>
      </c>
      <c r="E110" s="61" t="s">
        <v>2184</v>
      </c>
      <c r="F110" s="61" t="s">
        <v>2185</v>
      </c>
      <c r="G110" s="61" t="s">
        <v>2186</v>
      </c>
      <c r="H110" s="61" t="s">
        <v>2187</v>
      </c>
      <c r="I110" s="61" t="s">
        <v>2188</v>
      </c>
      <c r="J110" s="61" t="s">
        <v>2189</v>
      </c>
      <c r="K110" s="61" t="s">
        <v>2190</v>
      </c>
      <c r="L110" s="61" t="s">
        <v>2191</v>
      </c>
      <c r="M110" s="61" t="s">
        <v>2192</v>
      </c>
      <c r="N110" s="61" t="s">
        <v>2193</v>
      </c>
      <c r="O110" s="61" t="s">
        <v>2194</v>
      </c>
      <c r="P110" s="61" t="s">
        <v>2195</v>
      </c>
      <c r="Q110" s="61" t="s">
        <v>2196</v>
      </c>
      <c r="R110" s="61" t="s">
        <v>2197</v>
      </c>
      <c r="S110" s="61" t="s">
        <v>2198</v>
      </c>
      <c r="T110" s="87" t="s">
        <v>105</v>
      </c>
      <c r="U110" s="65">
        <v>36</v>
      </c>
      <c r="V110" s="77">
        <v>0</v>
      </c>
      <c r="W110" s="77">
        <v>911</v>
      </c>
      <c r="X110" s="77">
        <v>390</v>
      </c>
      <c r="Y110" s="77">
        <v>142</v>
      </c>
      <c r="Z110" s="77">
        <v>0</v>
      </c>
      <c r="AA110" s="77">
        <v>0</v>
      </c>
      <c r="AB110" s="77">
        <v>0</v>
      </c>
      <c r="AC110" s="77">
        <v>0</v>
      </c>
      <c r="AD110" s="77">
        <v>0</v>
      </c>
      <c r="AE110" s="77">
        <v>0</v>
      </c>
      <c r="AF110" s="77">
        <v>0</v>
      </c>
      <c r="AG110" s="77">
        <v>0</v>
      </c>
      <c r="AH110" s="77">
        <v>0</v>
      </c>
      <c r="AI110" s="77">
        <v>0</v>
      </c>
      <c r="AJ110" s="77">
        <v>0</v>
      </c>
      <c r="AK110" s="77">
        <v>0</v>
      </c>
      <c r="AL110" s="77">
        <v>0</v>
      </c>
      <c r="AM110" s="77">
        <v>0</v>
      </c>
      <c r="AN110" s="78">
        <f t="shared" si="3"/>
        <v>1443</v>
      </c>
    </row>
    <row r="111" spans="1:40" x14ac:dyDescent="0.25">
      <c r="A111" s="61" t="s">
        <v>2199</v>
      </c>
      <c r="B111" s="61" t="s">
        <v>2200</v>
      </c>
      <c r="C111" s="61" t="s">
        <v>2201</v>
      </c>
      <c r="D111" s="61" t="s">
        <v>2202</v>
      </c>
      <c r="E111" s="61" t="s">
        <v>2203</v>
      </c>
      <c r="F111" s="61" t="s">
        <v>2204</v>
      </c>
      <c r="G111" s="61" t="s">
        <v>2205</v>
      </c>
      <c r="H111" s="61" t="s">
        <v>2206</v>
      </c>
      <c r="I111" s="61" t="s">
        <v>2207</v>
      </c>
      <c r="J111" s="61" t="s">
        <v>2208</v>
      </c>
      <c r="K111" s="61" t="s">
        <v>2209</v>
      </c>
      <c r="L111" s="61" t="s">
        <v>2210</v>
      </c>
      <c r="M111" s="61" t="s">
        <v>2211</v>
      </c>
      <c r="N111" s="61" t="s">
        <v>2212</v>
      </c>
      <c r="O111" s="61" t="s">
        <v>2213</v>
      </c>
      <c r="P111" s="61" t="s">
        <v>2214</v>
      </c>
      <c r="Q111" s="61" t="s">
        <v>2215</v>
      </c>
      <c r="R111" s="61" t="s">
        <v>2216</v>
      </c>
      <c r="S111" s="61" t="s">
        <v>2217</v>
      </c>
      <c r="T111" s="87" t="s">
        <v>106</v>
      </c>
      <c r="U111" s="65">
        <v>91</v>
      </c>
      <c r="V111" s="77">
        <v>0</v>
      </c>
      <c r="W111" s="77">
        <v>40</v>
      </c>
      <c r="X111" s="77">
        <v>651</v>
      </c>
      <c r="Y111" s="77">
        <v>42</v>
      </c>
      <c r="Z111" s="77">
        <v>0</v>
      </c>
      <c r="AA111" s="77">
        <v>5</v>
      </c>
      <c r="AB111" s="77">
        <v>0</v>
      </c>
      <c r="AC111" s="77">
        <v>0</v>
      </c>
      <c r="AD111" s="77">
        <v>0</v>
      </c>
      <c r="AE111" s="77">
        <v>0</v>
      </c>
      <c r="AF111" s="77">
        <v>0</v>
      </c>
      <c r="AG111" s="77">
        <v>1</v>
      </c>
      <c r="AH111" s="77">
        <v>1</v>
      </c>
      <c r="AI111" s="77">
        <v>0</v>
      </c>
      <c r="AJ111" s="77">
        <v>0</v>
      </c>
      <c r="AK111" s="77">
        <v>0</v>
      </c>
      <c r="AL111" s="77">
        <v>0</v>
      </c>
      <c r="AM111" s="77">
        <v>0</v>
      </c>
      <c r="AN111" s="78">
        <f t="shared" si="3"/>
        <v>740</v>
      </c>
    </row>
    <row r="112" spans="1:40" x14ac:dyDescent="0.25">
      <c r="A112" s="61" t="s">
        <v>2218</v>
      </c>
      <c r="B112" s="61" t="s">
        <v>2219</v>
      </c>
      <c r="C112" s="61" t="s">
        <v>2220</v>
      </c>
      <c r="D112" s="61" t="s">
        <v>2221</v>
      </c>
      <c r="E112" s="61" t="s">
        <v>2222</v>
      </c>
      <c r="F112" s="61" t="s">
        <v>2223</v>
      </c>
      <c r="G112" s="61" t="s">
        <v>2224</v>
      </c>
      <c r="H112" s="61" t="s">
        <v>2225</v>
      </c>
      <c r="I112" s="61" t="s">
        <v>2226</v>
      </c>
      <c r="J112" s="61" t="s">
        <v>2227</v>
      </c>
      <c r="K112" s="61" t="s">
        <v>2228</v>
      </c>
      <c r="L112" s="61" t="s">
        <v>2229</v>
      </c>
      <c r="M112" s="61" t="s">
        <v>2230</v>
      </c>
      <c r="N112" s="61" t="s">
        <v>2231</v>
      </c>
      <c r="O112" s="61" t="s">
        <v>2232</v>
      </c>
      <c r="P112" s="61" t="s">
        <v>2233</v>
      </c>
      <c r="Q112" s="61" t="s">
        <v>2234</v>
      </c>
      <c r="R112" s="61" t="s">
        <v>2235</v>
      </c>
      <c r="S112" s="61" t="s">
        <v>2236</v>
      </c>
      <c r="T112" s="87" t="s">
        <v>107</v>
      </c>
      <c r="U112" s="65">
        <v>93</v>
      </c>
      <c r="V112" s="77">
        <v>0</v>
      </c>
      <c r="W112" s="77">
        <v>26</v>
      </c>
      <c r="X112" s="77">
        <v>962</v>
      </c>
      <c r="Y112" s="77">
        <v>152</v>
      </c>
      <c r="Z112" s="77">
        <v>2</v>
      </c>
      <c r="AA112" s="77">
        <v>127</v>
      </c>
      <c r="AB112" s="77">
        <v>0</v>
      </c>
      <c r="AC112" s="77">
        <v>0</v>
      </c>
      <c r="AD112" s="77">
        <v>0</v>
      </c>
      <c r="AE112" s="77">
        <v>0</v>
      </c>
      <c r="AF112" s="77">
        <v>0</v>
      </c>
      <c r="AG112" s="77">
        <v>0</v>
      </c>
      <c r="AH112" s="77">
        <v>0</v>
      </c>
      <c r="AI112" s="77">
        <v>0</v>
      </c>
      <c r="AJ112" s="77">
        <v>0</v>
      </c>
      <c r="AK112" s="77">
        <v>0</v>
      </c>
      <c r="AL112" s="77">
        <v>0</v>
      </c>
      <c r="AM112" s="77">
        <v>0</v>
      </c>
      <c r="AN112" s="78">
        <f t="shared" si="3"/>
        <v>1269</v>
      </c>
    </row>
    <row r="113" spans="1:40" x14ac:dyDescent="0.25">
      <c r="A113" s="61" t="s">
        <v>2237</v>
      </c>
      <c r="B113" s="61" t="s">
        <v>2238</v>
      </c>
      <c r="C113" s="61" t="s">
        <v>2239</v>
      </c>
      <c r="D113" s="61" t="s">
        <v>2240</v>
      </c>
      <c r="E113" s="61" t="s">
        <v>2241</v>
      </c>
      <c r="F113" s="61" t="s">
        <v>2242</v>
      </c>
      <c r="G113" s="61" t="s">
        <v>2243</v>
      </c>
      <c r="H113" s="61" t="s">
        <v>2244</v>
      </c>
      <c r="I113" s="61" t="s">
        <v>2245</v>
      </c>
      <c r="J113" s="61" t="s">
        <v>2246</v>
      </c>
      <c r="K113" s="61" t="s">
        <v>2247</v>
      </c>
      <c r="L113" s="61" t="s">
        <v>2248</v>
      </c>
      <c r="M113" s="61" t="s">
        <v>2249</v>
      </c>
      <c r="N113" s="61" t="s">
        <v>2250</v>
      </c>
      <c r="O113" s="61" t="s">
        <v>2251</v>
      </c>
      <c r="P113" s="61" t="s">
        <v>2252</v>
      </c>
      <c r="Q113" s="61" t="s">
        <v>2253</v>
      </c>
      <c r="R113" s="61" t="s">
        <v>2254</v>
      </c>
      <c r="S113" s="61" t="s">
        <v>2255</v>
      </c>
      <c r="T113" s="87" t="s">
        <v>108</v>
      </c>
      <c r="U113" s="65">
        <v>101</v>
      </c>
      <c r="V113" s="77">
        <v>0</v>
      </c>
      <c r="W113" s="77">
        <v>3129</v>
      </c>
      <c r="X113" s="77">
        <v>2541</v>
      </c>
      <c r="Y113" s="77">
        <v>440</v>
      </c>
      <c r="Z113" s="77">
        <v>0</v>
      </c>
      <c r="AA113" s="77">
        <v>1107</v>
      </c>
      <c r="AB113" s="77">
        <v>0</v>
      </c>
      <c r="AC113" s="77">
        <v>0</v>
      </c>
      <c r="AD113" s="77">
        <v>3</v>
      </c>
      <c r="AE113" s="77">
        <v>0</v>
      </c>
      <c r="AF113" s="77">
        <v>0</v>
      </c>
      <c r="AG113" s="77">
        <v>0</v>
      </c>
      <c r="AH113" s="77">
        <v>0</v>
      </c>
      <c r="AI113" s="77">
        <v>3</v>
      </c>
      <c r="AJ113" s="77">
        <v>0</v>
      </c>
      <c r="AK113" s="77">
        <v>0</v>
      </c>
      <c r="AL113" s="77">
        <v>0</v>
      </c>
      <c r="AM113" s="77">
        <v>0</v>
      </c>
      <c r="AN113" s="78">
        <f t="shared" si="3"/>
        <v>7223</v>
      </c>
    </row>
    <row r="114" spans="1:40" x14ac:dyDescent="0.25">
      <c r="A114" s="61" t="s">
        <v>2256</v>
      </c>
      <c r="B114" s="61" t="s">
        <v>2257</v>
      </c>
      <c r="C114" s="61" t="s">
        <v>2258</v>
      </c>
      <c r="D114" s="61" t="s">
        <v>2259</v>
      </c>
      <c r="E114" s="61" t="s">
        <v>2260</v>
      </c>
      <c r="F114" s="61" t="s">
        <v>2261</v>
      </c>
      <c r="G114" s="61" t="s">
        <v>2262</v>
      </c>
      <c r="H114" s="61" t="s">
        <v>2263</v>
      </c>
      <c r="I114" s="61" t="s">
        <v>2264</v>
      </c>
      <c r="J114" s="61" t="s">
        <v>2265</v>
      </c>
      <c r="K114" s="61" t="s">
        <v>2266</v>
      </c>
      <c r="L114" s="61" t="s">
        <v>2267</v>
      </c>
      <c r="M114" s="61" t="s">
        <v>2268</v>
      </c>
      <c r="N114" s="61" t="s">
        <v>2269</v>
      </c>
      <c r="O114" s="61" t="s">
        <v>2270</v>
      </c>
      <c r="P114" s="61" t="s">
        <v>2271</v>
      </c>
      <c r="Q114" s="61" t="s">
        <v>2272</v>
      </c>
      <c r="R114" s="61" t="s">
        <v>2273</v>
      </c>
      <c r="S114" s="61" t="s">
        <v>2274</v>
      </c>
      <c r="T114" s="87" t="s">
        <v>109</v>
      </c>
      <c r="U114" s="65">
        <v>145</v>
      </c>
      <c r="V114" s="77">
        <v>0</v>
      </c>
      <c r="W114" s="77">
        <v>142</v>
      </c>
      <c r="X114" s="77">
        <v>501</v>
      </c>
      <c r="Y114" s="77">
        <v>131</v>
      </c>
      <c r="Z114" s="77">
        <v>0</v>
      </c>
      <c r="AA114" s="77">
        <v>0</v>
      </c>
      <c r="AB114" s="77">
        <v>0</v>
      </c>
      <c r="AC114" s="77">
        <v>0</v>
      </c>
      <c r="AD114" s="77">
        <v>0</v>
      </c>
      <c r="AE114" s="77">
        <v>0</v>
      </c>
      <c r="AF114" s="77">
        <v>0</v>
      </c>
      <c r="AG114" s="77">
        <v>0</v>
      </c>
      <c r="AH114" s="77">
        <v>8</v>
      </c>
      <c r="AI114" s="77">
        <v>0</v>
      </c>
      <c r="AJ114" s="77">
        <v>0</v>
      </c>
      <c r="AK114" s="77">
        <v>0</v>
      </c>
      <c r="AL114" s="77">
        <v>0</v>
      </c>
      <c r="AM114" s="77">
        <v>0</v>
      </c>
      <c r="AN114" s="78">
        <f t="shared" si="3"/>
        <v>782</v>
      </c>
    </row>
    <row r="115" spans="1:40" x14ac:dyDescent="0.25">
      <c r="A115" s="61" t="s">
        <v>2275</v>
      </c>
      <c r="B115" s="61" t="s">
        <v>2276</v>
      </c>
      <c r="C115" s="61" t="s">
        <v>2277</v>
      </c>
      <c r="D115" s="61" t="s">
        <v>2278</v>
      </c>
      <c r="E115" s="61" t="s">
        <v>2279</v>
      </c>
      <c r="F115" s="61" t="s">
        <v>2280</v>
      </c>
      <c r="G115" s="61" t="s">
        <v>2281</v>
      </c>
      <c r="H115" s="61" t="s">
        <v>2282</v>
      </c>
      <c r="I115" s="61" t="s">
        <v>2283</v>
      </c>
      <c r="J115" s="61" t="s">
        <v>2284</v>
      </c>
      <c r="K115" s="61" t="s">
        <v>2285</v>
      </c>
      <c r="L115" s="61" t="s">
        <v>2286</v>
      </c>
      <c r="M115" s="61" t="s">
        <v>2287</v>
      </c>
      <c r="N115" s="61" t="s">
        <v>2288</v>
      </c>
      <c r="O115" s="61" t="s">
        <v>2289</v>
      </c>
      <c r="P115" s="61" t="s">
        <v>2290</v>
      </c>
      <c r="Q115" s="61" t="s">
        <v>2291</v>
      </c>
      <c r="R115" s="61" t="s">
        <v>2292</v>
      </c>
      <c r="S115" s="61" t="s">
        <v>2293</v>
      </c>
      <c r="T115" s="87" t="s">
        <v>110</v>
      </c>
      <c r="U115" s="65">
        <v>209</v>
      </c>
      <c r="V115" s="77">
        <v>0</v>
      </c>
      <c r="W115" s="77">
        <v>24</v>
      </c>
      <c r="X115" s="77">
        <v>2076</v>
      </c>
      <c r="Y115" s="77">
        <v>559</v>
      </c>
      <c r="Z115" s="77">
        <v>2</v>
      </c>
      <c r="AA115" s="77">
        <v>989</v>
      </c>
      <c r="AB115" s="77">
        <v>0</v>
      </c>
      <c r="AC115" s="77">
        <v>0</v>
      </c>
      <c r="AD115" s="77">
        <v>0</v>
      </c>
      <c r="AE115" s="77">
        <v>0</v>
      </c>
      <c r="AF115" s="77">
        <v>0</v>
      </c>
      <c r="AG115" s="77">
        <v>0</v>
      </c>
      <c r="AH115" s="77">
        <v>0</v>
      </c>
      <c r="AI115" s="77">
        <v>0</v>
      </c>
      <c r="AJ115" s="77">
        <v>0</v>
      </c>
      <c r="AK115" s="77">
        <v>0</v>
      </c>
      <c r="AL115" s="77">
        <v>0</v>
      </c>
      <c r="AM115" s="77">
        <v>0</v>
      </c>
      <c r="AN115" s="78">
        <f t="shared" si="3"/>
        <v>3650</v>
      </c>
    </row>
    <row r="116" spans="1:40" x14ac:dyDescent="0.25">
      <c r="A116" s="61" t="s">
        <v>2294</v>
      </c>
      <c r="B116" s="61" t="s">
        <v>2295</v>
      </c>
      <c r="C116" s="61" t="s">
        <v>2296</v>
      </c>
      <c r="D116" s="61" t="s">
        <v>2297</v>
      </c>
      <c r="E116" s="61" t="s">
        <v>2298</v>
      </c>
      <c r="F116" s="61" t="s">
        <v>2299</v>
      </c>
      <c r="G116" s="61" t="s">
        <v>2300</v>
      </c>
      <c r="H116" s="61" t="s">
        <v>2301</v>
      </c>
      <c r="I116" s="61" t="s">
        <v>2302</v>
      </c>
      <c r="J116" s="61" t="s">
        <v>2303</v>
      </c>
      <c r="K116" s="61" t="s">
        <v>2304</v>
      </c>
      <c r="L116" s="61" t="s">
        <v>2305</v>
      </c>
      <c r="M116" s="61" t="s">
        <v>2306</v>
      </c>
      <c r="N116" s="61" t="s">
        <v>2307</v>
      </c>
      <c r="O116" s="61" t="s">
        <v>2308</v>
      </c>
      <c r="P116" s="61" t="s">
        <v>2309</v>
      </c>
      <c r="Q116" s="61" t="s">
        <v>2310</v>
      </c>
      <c r="R116" s="61" t="s">
        <v>2311</v>
      </c>
      <c r="S116" s="61" t="s">
        <v>2312</v>
      </c>
      <c r="T116" s="87" t="s">
        <v>111</v>
      </c>
      <c r="U116" s="65">
        <v>282</v>
      </c>
      <c r="V116" s="77">
        <v>0</v>
      </c>
      <c r="W116" s="77">
        <v>2060</v>
      </c>
      <c r="X116" s="77">
        <v>2396</v>
      </c>
      <c r="Y116" s="77">
        <v>1001</v>
      </c>
      <c r="Z116" s="77">
        <v>3</v>
      </c>
      <c r="AA116" s="77">
        <v>1659</v>
      </c>
      <c r="AB116" s="77">
        <v>2</v>
      </c>
      <c r="AC116" s="77">
        <v>0</v>
      </c>
      <c r="AD116" s="77">
        <v>1</v>
      </c>
      <c r="AE116" s="77">
        <v>2</v>
      </c>
      <c r="AF116" s="77">
        <v>14</v>
      </c>
      <c r="AG116" s="77">
        <v>0</v>
      </c>
      <c r="AH116" s="77">
        <v>0</v>
      </c>
      <c r="AI116" s="77">
        <v>0</v>
      </c>
      <c r="AJ116" s="77">
        <v>0</v>
      </c>
      <c r="AK116" s="77">
        <v>0</v>
      </c>
      <c r="AL116" s="77">
        <v>0</v>
      </c>
      <c r="AM116" s="77">
        <v>0</v>
      </c>
      <c r="AN116" s="78">
        <f t="shared" si="3"/>
        <v>7138</v>
      </c>
    </row>
    <row r="117" spans="1:40" x14ac:dyDescent="0.25">
      <c r="A117" s="61" t="s">
        <v>2313</v>
      </c>
      <c r="B117" s="61" t="s">
        <v>2314</v>
      </c>
      <c r="C117" s="61" t="s">
        <v>2315</v>
      </c>
      <c r="D117" s="61" t="s">
        <v>2316</v>
      </c>
      <c r="E117" s="61" t="s">
        <v>2317</v>
      </c>
      <c r="F117" s="61" t="s">
        <v>2318</v>
      </c>
      <c r="G117" s="61" t="s">
        <v>2319</v>
      </c>
      <c r="H117" s="61" t="s">
        <v>2320</v>
      </c>
      <c r="I117" s="61" t="s">
        <v>2321</v>
      </c>
      <c r="J117" s="61" t="s">
        <v>2322</v>
      </c>
      <c r="K117" s="61" t="s">
        <v>2323</v>
      </c>
      <c r="L117" s="61" t="s">
        <v>2324</v>
      </c>
      <c r="M117" s="61" t="s">
        <v>2325</v>
      </c>
      <c r="N117" s="61" t="s">
        <v>2326</v>
      </c>
      <c r="O117" s="61" t="s">
        <v>2327</v>
      </c>
      <c r="P117" s="61" t="s">
        <v>2328</v>
      </c>
      <c r="Q117" s="61" t="s">
        <v>2329</v>
      </c>
      <c r="R117" s="61" t="s">
        <v>2330</v>
      </c>
      <c r="S117" s="61" t="s">
        <v>2331</v>
      </c>
      <c r="T117" s="87" t="s">
        <v>112</v>
      </c>
      <c r="U117" s="65">
        <v>353</v>
      </c>
      <c r="V117" s="77">
        <v>0</v>
      </c>
      <c r="W117" s="77">
        <v>206</v>
      </c>
      <c r="X117" s="77">
        <v>502</v>
      </c>
      <c r="Y117" s="77">
        <v>137</v>
      </c>
      <c r="Z117" s="77">
        <v>0</v>
      </c>
      <c r="AA117" s="77">
        <v>0</v>
      </c>
      <c r="AB117" s="77">
        <v>0</v>
      </c>
      <c r="AC117" s="77">
        <v>0</v>
      </c>
      <c r="AD117" s="77">
        <v>0</v>
      </c>
      <c r="AE117" s="77">
        <v>1</v>
      </c>
      <c r="AF117" s="77">
        <v>0</v>
      </c>
      <c r="AG117" s="77">
        <v>0</v>
      </c>
      <c r="AH117" s="77">
        <v>1</v>
      </c>
      <c r="AI117" s="77">
        <v>0</v>
      </c>
      <c r="AJ117" s="77">
        <v>0</v>
      </c>
      <c r="AK117" s="77">
        <v>0</v>
      </c>
      <c r="AL117" s="77">
        <v>0</v>
      </c>
      <c r="AM117" s="77">
        <v>0</v>
      </c>
      <c r="AN117" s="78">
        <f t="shared" si="3"/>
        <v>847</v>
      </c>
    </row>
    <row r="118" spans="1:40" x14ac:dyDescent="0.25">
      <c r="A118" s="61" t="s">
        <v>2332</v>
      </c>
      <c r="B118" s="61" t="s">
        <v>2333</v>
      </c>
      <c r="C118" s="61" t="s">
        <v>2334</v>
      </c>
      <c r="D118" s="61" t="s">
        <v>2335</v>
      </c>
      <c r="E118" s="61" t="s">
        <v>2336</v>
      </c>
      <c r="F118" s="61" t="s">
        <v>2337</v>
      </c>
      <c r="G118" s="61" t="s">
        <v>2338</v>
      </c>
      <c r="H118" s="61" t="s">
        <v>2339</v>
      </c>
      <c r="I118" s="61" t="s">
        <v>2340</v>
      </c>
      <c r="J118" s="61" t="s">
        <v>2341</v>
      </c>
      <c r="K118" s="61" t="s">
        <v>2342</v>
      </c>
      <c r="L118" s="61" t="s">
        <v>2343</v>
      </c>
      <c r="M118" s="61" t="s">
        <v>2344</v>
      </c>
      <c r="N118" s="61" t="s">
        <v>2345</v>
      </c>
      <c r="O118" s="61" t="s">
        <v>2346</v>
      </c>
      <c r="P118" s="61" t="s">
        <v>2347</v>
      </c>
      <c r="Q118" s="61" t="s">
        <v>2348</v>
      </c>
      <c r="R118" s="61" t="s">
        <v>2349</v>
      </c>
      <c r="S118" s="61" t="s">
        <v>2350</v>
      </c>
      <c r="T118" s="87" t="s">
        <v>113</v>
      </c>
      <c r="U118" s="65">
        <v>364</v>
      </c>
      <c r="V118" s="77">
        <v>0</v>
      </c>
      <c r="W118" s="77">
        <v>549</v>
      </c>
      <c r="X118" s="77">
        <v>1559</v>
      </c>
      <c r="Y118" s="77">
        <v>568</v>
      </c>
      <c r="Z118" s="77">
        <v>0</v>
      </c>
      <c r="AA118" s="77">
        <v>269</v>
      </c>
      <c r="AB118" s="77">
        <v>0</v>
      </c>
      <c r="AC118" s="77">
        <v>0</v>
      </c>
      <c r="AD118" s="77">
        <v>0</v>
      </c>
      <c r="AE118" s="77">
        <v>0</v>
      </c>
      <c r="AF118" s="77">
        <v>0</v>
      </c>
      <c r="AG118" s="77">
        <v>0</v>
      </c>
      <c r="AH118" s="77">
        <v>0</v>
      </c>
      <c r="AI118" s="77">
        <v>0</v>
      </c>
      <c r="AJ118" s="77">
        <v>0</v>
      </c>
      <c r="AK118" s="77">
        <v>0</v>
      </c>
      <c r="AL118" s="77">
        <v>0</v>
      </c>
      <c r="AM118" s="77">
        <v>0</v>
      </c>
      <c r="AN118" s="78">
        <f t="shared" si="3"/>
        <v>2945</v>
      </c>
    </row>
    <row r="119" spans="1:40" x14ac:dyDescent="0.25">
      <c r="A119" s="61" t="s">
        <v>2351</v>
      </c>
      <c r="B119" s="61" t="s">
        <v>2352</v>
      </c>
      <c r="C119" s="61" t="s">
        <v>2353</v>
      </c>
      <c r="D119" s="61" t="s">
        <v>2354</v>
      </c>
      <c r="E119" s="61" t="s">
        <v>2355</v>
      </c>
      <c r="F119" s="61" t="s">
        <v>2356</v>
      </c>
      <c r="G119" s="61" t="s">
        <v>2357</v>
      </c>
      <c r="H119" s="61" t="s">
        <v>2358</v>
      </c>
      <c r="I119" s="61" t="s">
        <v>2359</v>
      </c>
      <c r="J119" s="61" t="s">
        <v>2360</v>
      </c>
      <c r="K119" s="61" t="s">
        <v>2361</v>
      </c>
      <c r="L119" s="61" t="s">
        <v>2362</v>
      </c>
      <c r="M119" s="61" t="s">
        <v>2363</v>
      </c>
      <c r="N119" s="61" t="s">
        <v>2364</v>
      </c>
      <c r="O119" s="61" t="s">
        <v>2365</v>
      </c>
      <c r="P119" s="61" t="s">
        <v>2366</v>
      </c>
      <c r="Q119" s="61" t="s">
        <v>2367</v>
      </c>
      <c r="R119" s="61" t="s">
        <v>2368</v>
      </c>
      <c r="S119" s="61" t="s">
        <v>2369</v>
      </c>
      <c r="T119" s="87" t="s">
        <v>114</v>
      </c>
      <c r="U119" s="65">
        <v>368</v>
      </c>
      <c r="V119" s="77">
        <v>0</v>
      </c>
      <c r="W119" s="77">
        <v>2149</v>
      </c>
      <c r="X119" s="77">
        <v>963</v>
      </c>
      <c r="Y119" s="77">
        <v>449</v>
      </c>
      <c r="Z119" s="77">
        <v>15</v>
      </c>
      <c r="AA119" s="77">
        <v>180</v>
      </c>
      <c r="AB119" s="77">
        <v>0</v>
      </c>
      <c r="AC119" s="77">
        <v>0</v>
      </c>
      <c r="AD119" s="77">
        <v>1</v>
      </c>
      <c r="AE119" s="77">
        <v>1</v>
      </c>
      <c r="AF119" s="77">
        <v>0</v>
      </c>
      <c r="AG119" s="77">
        <v>0</v>
      </c>
      <c r="AH119" s="77">
        <v>0</v>
      </c>
      <c r="AI119" s="77">
        <v>2</v>
      </c>
      <c r="AJ119" s="77">
        <v>0</v>
      </c>
      <c r="AK119" s="77">
        <v>0</v>
      </c>
      <c r="AL119" s="77">
        <v>0</v>
      </c>
      <c r="AM119" s="77">
        <v>0</v>
      </c>
      <c r="AN119" s="78">
        <f t="shared" si="3"/>
        <v>3760</v>
      </c>
    </row>
    <row r="120" spans="1:40" x14ac:dyDescent="0.25">
      <c r="A120" s="61" t="s">
        <v>2370</v>
      </c>
      <c r="B120" s="61" t="s">
        <v>2371</v>
      </c>
      <c r="C120" s="61" t="s">
        <v>2372</v>
      </c>
      <c r="D120" s="61" t="s">
        <v>2373</v>
      </c>
      <c r="E120" s="61" t="s">
        <v>2374</v>
      </c>
      <c r="F120" s="61" t="s">
        <v>2375</v>
      </c>
      <c r="G120" s="61" t="s">
        <v>2376</v>
      </c>
      <c r="H120" s="61" t="s">
        <v>2377</v>
      </c>
      <c r="I120" s="61" t="s">
        <v>2378</v>
      </c>
      <c r="J120" s="61" t="s">
        <v>2379</v>
      </c>
      <c r="K120" s="61" t="s">
        <v>2380</v>
      </c>
      <c r="L120" s="61" t="s">
        <v>2381</v>
      </c>
      <c r="M120" s="61" t="s">
        <v>2382</v>
      </c>
      <c r="N120" s="61" t="s">
        <v>2383</v>
      </c>
      <c r="O120" s="61" t="s">
        <v>2384</v>
      </c>
      <c r="P120" s="61" t="s">
        <v>2385</v>
      </c>
      <c r="Q120" s="61" t="s">
        <v>2386</v>
      </c>
      <c r="R120" s="61" t="s">
        <v>2387</v>
      </c>
      <c r="S120" s="61" t="s">
        <v>2388</v>
      </c>
      <c r="T120" s="87" t="s">
        <v>115</v>
      </c>
      <c r="U120" s="65">
        <v>390</v>
      </c>
      <c r="V120" s="77">
        <v>0</v>
      </c>
      <c r="W120" s="77">
        <v>587</v>
      </c>
      <c r="X120" s="77">
        <v>1387</v>
      </c>
      <c r="Y120" s="77">
        <v>718</v>
      </c>
      <c r="Z120" s="77">
        <v>0</v>
      </c>
      <c r="AA120" s="77">
        <v>0</v>
      </c>
      <c r="AB120" s="77">
        <v>0</v>
      </c>
      <c r="AC120" s="77">
        <v>0</v>
      </c>
      <c r="AD120" s="77">
        <v>10</v>
      </c>
      <c r="AE120" s="77">
        <v>0</v>
      </c>
      <c r="AF120" s="77">
        <v>0</v>
      </c>
      <c r="AG120" s="77">
        <v>0</v>
      </c>
      <c r="AH120" s="77">
        <v>1</v>
      </c>
      <c r="AI120" s="77">
        <v>0</v>
      </c>
      <c r="AJ120" s="77">
        <v>0</v>
      </c>
      <c r="AK120" s="77">
        <v>0</v>
      </c>
      <c r="AL120" s="77">
        <v>0</v>
      </c>
      <c r="AM120" s="77">
        <v>0</v>
      </c>
      <c r="AN120" s="78">
        <f t="shared" si="3"/>
        <v>2703</v>
      </c>
    </row>
    <row r="121" spans="1:40" x14ac:dyDescent="0.25">
      <c r="A121" s="61" t="s">
        <v>2389</v>
      </c>
      <c r="B121" s="61" t="s">
        <v>2390</v>
      </c>
      <c r="C121" s="61" t="s">
        <v>2391</v>
      </c>
      <c r="D121" s="61" t="s">
        <v>2392</v>
      </c>
      <c r="E121" s="61" t="s">
        <v>2393</v>
      </c>
      <c r="F121" s="61" t="s">
        <v>2394</v>
      </c>
      <c r="G121" s="61" t="s">
        <v>2395</v>
      </c>
      <c r="H121" s="61" t="s">
        <v>2396</v>
      </c>
      <c r="I121" s="61" t="s">
        <v>2397</v>
      </c>
      <c r="J121" s="61" t="s">
        <v>2398</v>
      </c>
      <c r="K121" s="61" t="s">
        <v>2399</v>
      </c>
      <c r="L121" s="61" t="s">
        <v>2400</v>
      </c>
      <c r="M121" s="61" t="s">
        <v>2401</v>
      </c>
      <c r="N121" s="61" t="s">
        <v>2402</v>
      </c>
      <c r="O121" s="61" t="s">
        <v>2403</v>
      </c>
      <c r="P121" s="61" t="s">
        <v>2404</v>
      </c>
      <c r="Q121" s="61" t="s">
        <v>2405</v>
      </c>
      <c r="R121" s="61" t="s">
        <v>2406</v>
      </c>
      <c r="S121" s="61" t="s">
        <v>2407</v>
      </c>
      <c r="T121" s="87" t="s">
        <v>116</v>
      </c>
      <c r="U121" s="65">
        <v>467</v>
      </c>
      <c r="V121" s="77">
        <v>0</v>
      </c>
      <c r="W121" s="77">
        <v>47</v>
      </c>
      <c r="X121" s="77">
        <v>757</v>
      </c>
      <c r="Y121" s="77">
        <v>146</v>
      </c>
      <c r="Z121" s="77">
        <v>0</v>
      </c>
      <c r="AA121" s="77">
        <v>0</v>
      </c>
      <c r="AB121" s="77">
        <v>0</v>
      </c>
      <c r="AC121" s="77">
        <v>0</v>
      </c>
      <c r="AD121" s="77">
        <v>2</v>
      </c>
      <c r="AE121" s="77">
        <v>0</v>
      </c>
      <c r="AF121" s="77">
        <v>0</v>
      </c>
      <c r="AG121" s="77">
        <v>0</v>
      </c>
      <c r="AH121" s="77">
        <v>0</v>
      </c>
      <c r="AI121" s="77">
        <v>0</v>
      </c>
      <c r="AJ121" s="77">
        <v>0</v>
      </c>
      <c r="AK121" s="77">
        <v>0</v>
      </c>
      <c r="AL121" s="77">
        <v>0</v>
      </c>
      <c r="AM121" s="77">
        <v>0</v>
      </c>
      <c r="AN121" s="78">
        <f t="shared" si="3"/>
        <v>952</v>
      </c>
    </row>
    <row r="122" spans="1:40" x14ac:dyDescent="0.25">
      <c r="A122" s="61" t="s">
        <v>2408</v>
      </c>
      <c r="B122" s="61" t="s">
        <v>2409</v>
      </c>
      <c r="C122" s="61" t="s">
        <v>2410</v>
      </c>
      <c r="D122" s="61" t="s">
        <v>2411</v>
      </c>
      <c r="E122" s="61" t="s">
        <v>2412</v>
      </c>
      <c r="F122" s="61" t="s">
        <v>2413</v>
      </c>
      <c r="G122" s="61" t="s">
        <v>2414</v>
      </c>
      <c r="H122" s="61" t="s">
        <v>2415</v>
      </c>
      <c r="I122" s="61" t="s">
        <v>2416</v>
      </c>
      <c r="J122" s="61" t="s">
        <v>2417</v>
      </c>
      <c r="K122" s="61" t="s">
        <v>2418</v>
      </c>
      <c r="L122" s="61" t="s">
        <v>2419</v>
      </c>
      <c r="M122" s="61" t="s">
        <v>2420</v>
      </c>
      <c r="N122" s="61" t="s">
        <v>2421</v>
      </c>
      <c r="O122" s="61" t="s">
        <v>2422</v>
      </c>
      <c r="P122" s="61" t="s">
        <v>2423</v>
      </c>
      <c r="Q122" s="61" t="s">
        <v>2424</v>
      </c>
      <c r="R122" s="61" t="s">
        <v>2425</v>
      </c>
      <c r="S122" s="61" t="s">
        <v>2426</v>
      </c>
      <c r="T122" s="87" t="s">
        <v>117</v>
      </c>
      <c r="U122" s="65">
        <v>576</v>
      </c>
      <c r="V122" s="77">
        <v>0</v>
      </c>
      <c r="W122" s="77">
        <v>440</v>
      </c>
      <c r="X122" s="77">
        <v>526</v>
      </c>
      <c r="Y122" s="77">
        <v>79</v>
      </c>
      <c r="Z122" s="77">
        <v>0</v>
      </c>
      <c r="AA122" s="77">
        <v>110</v>
      </c>
      <c r="AB122" s="77">
        <v>0</v>
      </c>
      <c r="AC122" s="77">
        <v>0</v>
      </c>
      <c r="AD122" s="77">
        <v>0</v>
      </c>
      <c r="AE122" s="77">
        <v>1</v>
      </c>
      <c r="AF122" s="77">
        <v>0</v>
      </c>
      <c r="AG122" s="77">
        <v>1</v>
      </c>
      <c r="AH122" s="77">
        <v>0</v>
      </c>
      <c r="AI122" s="77">
        <v>0</v>
      </c>
      <c r="AJ122" s="77">
        <v>0</v>
      </c>
      <c r="AK122" s="77">
        <v>0</v>
      </c>
      <c r="AL122" s="77">
        <v>0</v>
      </c>
      <c r="AM122" s="77">
        <v>0</v>
      </c>
      <c r="AN122" s="78">
        <f t="shared" si="3"/>
        <v>1157</v>
      </c>
    </row>
    <row r="123" spans="1:40" x14ac:dyDescent="0.25">
      <c r="A123" s="61" t="s">
        <v>2427</v>
      </c>
      <c r="B123" s="61" t="s">
        <v>2428</v>
      </c>
      <c r="C123" s="61" t="s">
        <v>2429</v>
      </c>
      <c r="D123" s="61" t="s">
        <v>2430</v>
      </c>
      <c r="E123" s="61" t="s">
        <v>2431</v>
      </c>
      <c r="F123" s="61" t="s">
        <v>2432</v>
      </c>
      <c r="G123" s="61" t="s">
        <v>2433</v>
      </c>
      <c r="H123" s="61" t="s">
        <v>2434</v>
      </c>
      <c r="I123" s="61" t="s">
        <v>2435</v>
      </c>
      <c r="J123" s="61" t="s">
        <v>2436</v>
      </c>
      <c r="K123" s="61" t="s">
        <v>2437</v>
      </c>
      <c r="L123" s="61" t="s">
        <v>2438</v>
      </c>
      <c r="M123" s="61" t="s">
        <v>2439</v>
      </c>
      <c r="N123" s="61" t="s">
        <v>2440</v>
      </c>
      <c r="O123" s="61" t="s">
        <v>2441</v>
      </c>
      <c r="P123" s="61" t="s">
        <v>2442</v>
      </c>
      <c r="Q123" s="61" t="s">
        <v>2443</v>
      </c>
      <c r="R123" s="61" t="s">
        <v>2444</v>
      </c>
      <c r="S123" s="61" t="s">
        <v>2445</v>
      </c>
      <c r="T123" s="87" t="s">
        <v>118</v>
      </c>
      <c r="U123" s="65">
        <v>642</v>
      </c>
      <c r="V123" s="77">
        <v>0</v>
      </c>
      <c r="W123" s="77">
        <v>792</v>
      </c>
      <c r="X123" s="77">
        <v>445</v>
      </c>
      <c r="Y123" s="77">
        <v>213</v>
      </c>
      <c r="Z123" s="77">
        <v>9</v>
      </c>
      <c r="AA123" s="77">
        <v>517</v>
      </c>
      <c r="AB123" s="77">
        <v>0</v>
      </c>
      <c r="AC123" s="77">
        <v>0</v>
      </c>
      <c r="AD123" s="77">
        <v>0</v>
      </c>
      <c r="AE123" s="77">
        <v>0</v>
      </c>
      <c r="AF123" s="77">
        <v>0</v>
      </c>
      <c r="AG123" s="77">
        <v>0</v>
      </c>
      <c r="AH123" s="77">
        <v>0</v>
      </c>
      <c r="AI123" s="77">
        <v>0</v>
      </c>
      <c r="AJ123" s="77">
        <v>0</v>
      </c>
      <c r="AK123" s="77">
        <v>0</v>
      </c>
      <c r="AL123" s="77">
        <v>0</v>
      </c>
      <c r="AM123" s="77">
        <v>0</v>
      </c>
      <c r="AN123" s="78">
        <f t="shared" si="3"/>
        <v>1976</v>
      </c>
    </row>
    <row r="124" spans="1:40" x14ac:dyDescent="0.25">
      <c r="A124" s="61" t="s">
        <v>2446</v>
      </c>
      <c r="B124" s="61" t="s">
        <v>2447</v>
      </c>
      <c r="C124" s="61" t="s">
        <v>2448</v>
      </c>
      <c r="D124" s="61" t="s">
        <v>2449</v>
      </c>
      <c r="E124" s="61" t="s">
        <v>2450</v>
      </c>
      <c r="F124" s="61" t="s">
        <v>2451</v>
      </c>
      <c r="G124" s="61" t="s">
        <v>2452</v>
      </c>
      <c r="H124" s="61" t="s">
        <v>2453</v>
      </c>
      <c r="I124" s="61" t="s">
        <v>2454</v>
      </c>
      <c r="J124" s="61" t="s">
        <v>2455</v>
      </c>
      <c r="K124" s="61" t="s">
        <v>2456</v>
      </c>
      <c r="L124" s="61" t="s">
        <v>2457</v>
      </c>
      <c r="M124" s="61" t="s">
        <v>2458</v>
      </c>
      <c r="N124" s="61" t="s">
        <v>2459</v>
      </c>
      <c r="O124" s="61" t="s">
        <v>2460</v>
      </c>
      <c r="P124" s="61" t="s">
        <v>2461</v>
      </c>
      <c r="Q124" s="61" t="s">
        <v>2462</v>
      </c>
      <c r="R124" s="61" t="s">
        <v>2463</v>
      </c>
      <c r="S124" s="61" t="s">
        <v>2464</v>
      </c>
      <c r="T124" s="87" t="s">
        <v>119</v>
      </c>
      <c r="U124" s="65">
        <v>679</v>
      </c>
      <c r="V124" s="77">
        <v>0</v>
      </c>
      <c r="W124" s="77">
        <v>1204</v>
      </c>
      <c r="X124" s="77">
        <v>4145</v>
      </c>
      <c r="Y124" s="77">
        <v>669</v>
      </c>
      <c r="Z124" s="77">
        <v>0</v>
      </c>
      <c r="AA124" s="77">
        <v>135</v>
      </c>
      <c r="AB124" s="77">
        <v>0</v>
      </c>
      <c r="AC124" s="77">
        <v>1</v>
      </c>
      <c r="AD124" s="77">
        <v>1</v>
      </c>
      <c r="AE124" s="77">
        <v>0</v>
      </c>
      <c r="AF124" s="77">
        <v>0</v>
      </c>
      <c r="AG124" s="77">
        <v>0</v>
      </c>
      <c r="AH124" s="77">
        <v>0</v>
      </c>
      <c r="AI124" s="77">
        <v>1</v>
      </c>
      <c r="AJ124" s="77">
        <v>0</v>
      </c>
      <c r="AK124" s="77">
        <v>0</v>
      </c>
      <c r="AL124" s="77">
        <v>0</v>
      </c>
      <c r="AM124" s="77">
        <v>0</v>
      </c>
      <c r="AN124" s="78">
        <f t="shared" si="3"/>
        <v>6156</v>
      </c>
    </row>
    <row r="125" spans="1:40" x14ac:dyDescent="0.25">
      <c r="A125" s="61" t="s">
        <v>2465</v>
      </c>
      <c r="B125" s="61" t="s">
        <v>2466</v>
      </c>
      <c r="C125" s="61" t="s">
        <v>2467</v>
      </c>
      <c r="D125" s="61" t="s">
        <v>2468</v>
      </c>
      <c r="E125" s="61" t="s">
        <v>2469</v>
      </c>
      <c r="F125" s="61" t="s">
        <v>2470</v>
      </c>
      <c r="G125" s="61" t="s">
        <v>2471</v>
      </c>
      <c r="H125" s="61" t="s">
        <v>2472</v>
      </c>
      <c r="I125" s="61" t="s">
        <v>2473</v>
      </c>
      <c r="J125" s="61" t="s">
        <v>2474</v>
      </c>
      <c r="K125" s="61" t="s">
        <v>2475</v>
      </c>
      <c r="L125" s="61" t="s">
        <v>2476</v>
      </c>
      <c r="M125" s="61" t="s">
        <v>2477</v>
      </c>
      <c r="N125" s="61" t="s">
        <v>2478</v>
      </c>
      <c r="O125" s="61" t="s">
        <v>2479</v>
      </c>
      <c r="P125" s="61" t="s">
        <v>2480</v>
      </c>
      <c r="Q125" s="61" t="s">
        <v>2481</v>
      </c>
      <c r="R125" s="61" t="s">
        <v>2482</v>
      </c>
      <c r="S125" s="61" t="s">
        <v>2483</v>
      </c>
      <c r="T125" s="87" t="s">
        <v>120</v>
      </c>
      <c r="U125" s="65">
        <v>789</v>
      </c>
      <c r="V125" s="77">
        <v>0</v>
      </c>
      <c r="W125" s="77">
        <v>2531</v>
      </c>
      <c r="X125" s="77">
        <v>928</v>
      </c>
      <c r="Y125" s="77">
        <v>202</v>
      </c>
      <c r="Z125" s="77">
        <v>0</v>
      </c>
      <c r="AA125" s="77">
        <v>206</v>
      </c>
      <c r="AB125" s="77">
        <v>0</v>
      </c>
      <c r="AC125" s="77">
        <v>0</v>
      </c>
      <c r="AD125" s="77">
        <v>0</v>
      </c>
      <c r="AE125" s="77">
        <v>2</v>
      </c>
      <c r="AF125" s="77">
        <v>0</v>
      </c>
      <c r="AG125" s="77">
        <v>1</v>
      </c>
      <c r="AH125" s="77">
        <v>0</v>
      </c>
      <c r="AI125" s="77">
        <v>24</v>
      </c>
      <c r="AJ125" s="77">
        <v>0</v>
      </c>
      <c r="AK125" s="77">
        <v>0</v>
      </c>
      <c r="AL125" s="77">
        <v>0</v>
      </c>
      <c r="AM125" s="77">
        <v>0</v>
      </c>
      <c r="AN125" s="78">
        <f t="shared" si="3"/>
        <v>3894</v>
      </c>
    </row>
    <row r="126" spans="1:40" x14ac:dyDescent="0.25">
      <c r="A126" s="61" t="s">
        <v>2484</v>
      </c>
      <c r="B126" s="61" t="s">
        <v>2485</v>
      </c>
      <c r="C126" s="61" t="s">
        <v>2486</v>
      </c>
      <c r="D126" s="61" t="s">
        <v>2487</v>
      </c>
      <c r="E126" s="61" t="s">
        <v>2488</v>
      </c>
      <c r="F126" s="61" t="s">
        <v>2489</v>
      </c>
      <c r="G126" s="61" t="s">
        <v>2490</v>
      </c>
      <c r="H126" s="61" t="s">
        <v>2491</v>
      </c>
      <c r="I126" s="61" t="s">
        <v>2492</v>
      </c>
      <c r="J126" s="61" t="s">
        <v>2493</v>
      </c>
      <c r="K126" s="61" t="s">
        <v>2494</v>
      </c>
      <c r="L126" s="61" t="s">
        <v>2495</v>
      </c>
      <c r="M126" s="61" t="s">
        <v>2496</v>
      </c>
      <c r="N126" s="61" t="s">
        <v>2497</v>
      </c>
      <c r="O126" s="61" t="s">
        <v>2498</v>
      </c>
      <c r="P126" s="61" t="s">
        <v>2499</v>
      </c>
      <c r="Q126" s="61" t="s">
        <v>2500</v>
      </c>
      <c r="R126" s="61" t="s">
        <v>2501</v>
      </c>
      <c r="S126" s="61" t="s">
        <v>2502</v>
      </c>
      <c r="T126" s="87" t="s">
        <v>121</v>
      </c>
      <c r="U126" s="65">
        <v>792</v>
      </c>
      <c r="V126" s="77">
        <v>0</v>
      </c>
      <c r="W126" s="77">
        <v>64</v>
      </c>
      <c r="X126" s="77">
        <v>1123</v>
      </c>
      <c r="Y126" s="77">
        <v>181</v>
      </c>
      <c r="Z126" s="77">
        <v>0</v>
      </c>
      <c r="AA126" s="77">
        <v>220</v>
      </c>
      <c r="AB126" s="77">
        <v>0</v>
      </c>
      <c r="AC126" s="77">
        <v>0</v>
      </c>
      <c r="AD126" s="77">
        <v>0</v>
      </c>
      <c r="AE126" s="77">
        <v>0</v>
      </c>
      <c r="AF126" s="77">
        <v>0</v>
      </c>
      <c r="AG126" s="77">
        <v>0</v>
      </c>
      <c r="AH126" s="77">
        <v>0</v>
      </c>
      <c r="AI126" s="77">
        <v>0</v>
      </c>
      <c r="AJ126" s="77">
        <v>0</v>
      </c>
      <c r="AK126" s="77">
        <v>0</v>
      </c>
      <c r="AL126" s="77">
        <v>0</v>
      </c>
      <c r="AM126" s="77">
        <v>0</v>
      </c>
      <c r="AN126" s="78">
        <f t="shared" si="3"/>
        <v>1588</v>
      </c>
    </row>
    <row r="127" spans="1:40" x14ac:dyDescent="0.25">
      <c r="A127" s="61" t="s">
        <v>2503</v>
      </c>
      <c r="B127" s="61" t="s">
        <v>2504</v>
      </c>
      <c r="C127" s="61" t="s">
        <v>2505</v>
      </c>
      <c r="D127" s="61" t="s">
        <v>2506</v>
      </c>
      <c r="E127" s="61" t="s">
        <v>2507</v>
      </c>
      <c r="F127" s="61" t="s">
        <v>2508</v>
      </c>
      <c r="G127" s="61" t="s">
        <v>2509</v>
      </c>
      <c r="H127" s="61" t="s">
        <v>2510</v>
      </c>
      <c r="I127" s="61" t="s">
        <v>2511</v>
      </c>
      <c r="J127" s="61" t="s">
        <v>2512</v>
      </c>
      <c r="K127" s="61" t="s">
        <v>2513</v>
      </c>
      <c r="L127" s="61" t="s">
        <v>2514</v>
      </c>
      <c r="M127" s="61" t="s">
        <v>2515</v>
      </c>
      <c r="N127" s="61" t="s">
        <v>2516</v>
      </c>
      <c r="O127" s="61" t="s">
        <v>2517</v>
      </c>
      <c r="P127" s="61" t="s">
        <v>2518</v>
      </c>
      <c r="Q127" s="61" t="s">
        <v>2519</v>
      </c>
      <c r="R127" s="61" t="s">
        <v>2520</v>
      </c>
      <c r="S127" s="61" t="s">
        <v>2521</v>
      </c>
      <c r="T127" s="87" t="s">
        <v>122</v>
      </c>
      <c r="U127" s="65">
        <v>809</v>
      </c>
      <c r="V127" s="77">
        <v>0</v>
      </c>
      <c r="W127" s="77">
        <v>896</v>
      </c>
      <c r="X127" s="77">
        <v>2198</v>
      </c>
      <c r="Y127" s="77">
        <v>607</v>
      </c>
      <c r="Z127" s="77">
        <v>2</v>
      </c>
      <c r="AA127" s="77">
        <v>0</v>
      </c>
      <c r="AB127" s="77">
        <v>0</v>
      </c>
      <c r="AC127" s="77">
        <v>0</v>
      </c>
      <c r="AD127" s="77">
        <v>1</v>
      </c>
      <c r="AE127" s="77">
        <v>0</v>
      </c>
      <c r="AF127" s="77">
        <v>0</v>
      </c>
      <c r="AG127" s="77">
        <v>0</v>
      </c>
      <c r="AH127" s="77">
        <v>0</v>
      </c>
      <c r="AI127" s="77">
        <v>0</v>
      </c>
      <c r="AJ127" s="77">
        <v>0</v>
      </c>
      <c r="AK127" s="77">
        <v>0</v>
      </c>
      <c r="AL127" s="77">
        <v>0</v>
      </c>
      <c r="AM127" s="77">
        <v>0</v>
      </c>
      <c r="AN127" s="78">
        <f t="shared" si="3"/>
        <v>3704</v>
      </c>
    </row>
    <row r="128" spans="1:40" x14ac:dyDescent="0.25">
      <c r="A128" s="61" t="s">
        <v>2522</v>
      </c>
      <c r="B128" s="61" t="s">
        <v>2523</v>
      </c>
      <c r="C128" s="61" t="s">
        <v>2524</v>
      </c>
      <c r="D128" s="61" t="s">
        <v>2525</v>
      </c>
      <c r="E128" s="61" t="s">
        <v>2526</v>
      </c>
      <c r="F128" s="61" t="s">
        <v>2527</v>
      </c>
      <c r="G128" s="61" t="s">
        <v>2528</v>
      </c>
      <c r="H128" s="61" t="s">
        <v>2529</v>
      </c>
      <c r="I128" s="61" t="s">
        <v>2530</v>
      </c>
      <c r="J128" s="61" t="s">
        <v>2531</v>
      </c>
      <c r="K128" s="61" t="s">
        <v>2532</v>
      </c>
      <c r="L128" s="61" t="s">
        <v>2533</v>
      </c>
      <c r="M128" s="61" t="s">
        <v>2534</v>
      </c>
      <c r="N128" s="61" t="s">
        <v>2535</v>
      </c>
      <c r="O128" s="61" t="s">
        <v>2536</v>
      </c>
      <c r="P128" s="61" t="s">
        <v>2537</v>
      </c>
      <c r="Q128" s="61" t="s">
        <v>2538</v>
      </c>
      <c r="R128" s="61" t="s">
        <v>2539</v>
      </c>
      <c r="S128" s="61" t="s">
        <v>2540</v>
      </c>
      <c r="T128" s="87" t="s">
        <v>123</v>
      </c>
      <c r="U128" s="65">
        <v>847</v>
      </c>
      <c r="V128" s="77">
        <v>0</v>
      </c>
      <c r="W128" s="77">
        <v>1428</v>
      </c>
      <c r="X128" s="77">
        <v>1171</v>
      </c>
      <c r="Y128" s="77">
        <v>854</v>
      </c>
      <c r="Z128" s="77">
        <v>0</v>
      </c>
      <c r="AA128" s="77">
        <v>20</v>
      </c>
      <c r="AB128" s="77">
        <v>0</v>
      </c>
      <c r="AC128" s="77">
        <v>0</v>
      </c>
      <c r="AD128" s="77">
        <v>0</v>
      </c>
      <c r="AE128" s="77">
        <v>0</v>
      </c>
      <c r="AF128" s="77">
        <v>0</v>
      </c>
      <c r="AG128" s="77">
        <v>0</v>
      </c>
      <c r="AH128" s="77">
        <v>0</v>
      </c>
      <c r="AI128" s="77">
        <v>0</v>
      </c>
      <c r="AJ128" s="77">
        <v>0</v>
      </c>
      <c r="AK128" s="77">
        <v>0</v>
      </c>
      <c r="AL128" s="77">
        <v>0</v>
      </c>
      <c r="AM128" s="77">
        <v>0</v>
      </c>
      <c r="AN128" s="78">
        <f t="shared" si="3"/>
        <v>3473</v>
      </c>
    </row>
    <row r="129" spans="1:40" x14ac:dyDescent="0.25">
      <c r="A129" s="61" t="s">
        <v>2541</v>
      </c>
      <c r="B129" s="61" t="s">
        <v>2542</v>
      </c>
      <c r="C129" s="61" t="s">
        <v>2543</v>
      </c>
      <c r="D129" s="61" t="s">
        <v>2544</v>
      </c>
      <c r="E129" s="61" t="s">
        <v>2545</v>
      </c>
      <c r="F129" s="61" t="s">
        <v>2546</v>
      </c>
      <c r="G129" s="61" t="s">
        <v>2547</v>
      </c>
      <c r="H129" s="61" t="s">
        <v>2548</v>
      </c>
      <c r="I129" s="61" t="s">
        <v>2549</v>
      </c>
      <c r="J129" s="61" t="s">
        <v>2550</v>
      </c>
      <c r="K129" s="61" t="s">
        <v>2551</v>
      </c>
      <c r="L129" s="61" t="s">
        <v>2552</v>
      </c>
      <c r="M129" s="61" t="s">
        <v>2553</v>
      </c>
      <c r="N129" s="61" t="s">
        <v>2554</v>
      </c>
      <c r="O129" s="61" t="s">
        <v>2555</v>
      </c>
      <c r="P129" s="61" t="s">
        <v>2556</v>
      </c>
      <c r="Q129" s="61" t="s">
        <v>2557</v>
      </c>
      <c r="R129" s="61" t="s">
        <v>2558</v>
      </c>
      <c r="S129" s="61" t="s">
        <v>2559</v>
      </c>
      <c r="T129" s="87" t="s">
        <v>124</v>
      </c>
      <c r="U129" s="65">
        <v>856</v>
      </c>
      <c r="V129" s="77">
        <v>0</v>
      </c>
      <c r="W129" s="77">
        <v>323</v>
      </c>
      <c r="X129" s="77">
        <v>763</v>
      </c>
      <c r="Y129" s="77">
        <v>192</v>
      </c>
      <c r="Z129" s="77">
        <v>7</v>
      </c>
      <c r="AA129" s="77">
        <v>150</v>
      </c>
      <c r="AB129" s="77">
        <v>0</v>
      </c>
      <c r="AC129" s="77">
        <v>0</v>
      </c>
      <c r="AD129" s="77">
        <v>0</v>
      </c>
      <c r="AE129" s="77">
        <v>1</v>
      </c>
      <c r="AF129" s="77">
        <v>0</v>
      </c>
      <c r="AG129" s="77">
        <v>0</v>
      </c>
      <c r="AH129" s="77">
        <v>1</v>
      </c>
      <c r="AI129" s="77">
        <v>0</v>
      </c>
      <c r="AJ129" s="77">
        <v>0</v>
      </c>
      <c r="AK129" s="77">
        <v>0</v>
      </c>
      <c r="AL129" s="77">
        <v>0</v>
      </c>
      <c r="AM129" s="77">
        <v>0</v>
      </c>
      <c r="AN129" s="78">
        <f t="shared" si="3"/>
        <v>1437</v>
      </c>
    </row>
    <row r="130" spans="1:40" x14ac:dyDescent="0.25">
      <c r="A130" s="61" t="s">
        <v>2560</v>
      </c>
      <c r="B130" s="61" t="s">
        <v>2561</v>
      </c>
      <c r="C130" s="61" t="s">
        <v>2562</v>
      </c>
      <c r="D130" s="61" t="s">
        <v>2563</v>
      </c>
      <c r="E130" s="61" t="s">
        <v>2564</v>
      </c>
      <c r="F130" s="61" t="s">
        <v>2565</v>
      </c>
      <c r="G130" s="61" t="s">
        <v>2566</v>
      </c>
      <c r="H130" s="61" t="s">
        <v>2567</v>
      </c>
      <c r="I130" s="61" t="s">
        <v>2568</v>
      </c>
      <c r="J130" s="61" t="s">
        <v>2569</v>
      </c>
      <c r="K130" s="61" t="s">
        <v>2570</v>
      </c>
      <c r="L130" s="61" t="s">
        <v>2571</v>
      </c>
      <c r="M130" s="61" t="s">
        <v>2572</v>
      </c>
      <c r="N130" s="61" t="s">
        <v>2573</v>
      </c>
      <c r="O130" s="61" t="s">
        <v>2574</v>
      </c>
      <c r="P130" s="61" t="s">
        <v>2575</v>
      </c>
      <c r="Q130" s="61" t="s">
        <v>2576</v>
      </c>
      <c r="R130" s="61" t="s">
        <v>2577</v>
      </c>
      <c r="S130" s="61" t="s">
        <v>2578</v>
      </c>
      <c r="T130" s="87" t="s">
        <v>125</v>
      </c>
      <c r="U130" s="65">
        <v>861</v>
      </c>
      <c r="V130" s="77">
        <v>0</v>
      </c>
      <c r="W130" s="77">
        <v>583</v>
      </c>
      <c r="X130" s="77">
        <v>2388</v>
      </c>
      <c r="Y130" s="77">
        <v>882</v>
      </c>
      <c r="Z130" s="77">
        <v>2</v>
      </c>
      <c r="AA130" s="77">
        <v>4</v>
      </c>
      <c r="AB130" s="77">
        <v>6</v>
      </c>
      <c r="AC130" s="77">
        <v>1</v>
      </c>
      <c r="AD130" s="77">
        <v>0</v>
      </c>
      <c r="AE130" s="77">
        <v>5</v>
      </c>
      <c r="AF130" s="77">
        <v>0</v>
      </c>
      <c r="AG130" s="77">
        <v>0</v>
      </c>
      <c r="AH130" s="77">
        <v>0</v>
      </c>
      <c r="AI130" s="77">
        <v>0</v>
      </c>
      <c r="AJ130" s="77">
        <v>0</v>
      </c>
      <c r="AK130" s="77">
        <v>0</v>
      </c>
      <c r="AL130" s="77">
        <v>0</v>
      </c>
      <c r="AM130" s="77">
        <v>0</v>
      </c>
      <c r="AN130" s="78">
        <f t="shared" si="3"/>
        <v>3871</v>
      </c>
    </row>
    <row r="131" spans="1:40" ht="15.75" x14ac:dyDescent="0.25">
      <c r="A131" s="61" t="s">
        <v>300</v>
      </c>
      <c r="B131" s="61" t="s">
        <v>301</v>
      </c>
      <c r="C131" s="61" t="s">
        <v>299</v>
      </c>
      <c r="D131" s="61" t="s">
        <v>294</v>
      </c>
      <c r="E131" s="61" t="s">
        <v>295</v>
      </c>
      <c r="F131" s="61" t="s">
        <v>297</v>
      </c>
      <c r="G131" s="61" t="s">
        <v>292</v>
      </c>
      <c r="H131" s="61" t="s">
        <v>289</v>
      </c>
      <c r="I131" s="61" t="s">
        <v>291</v>
      </c>
      <c r="J131" s="61" t="s">
        <v>302</v>
      </c>
      <c r="K131" s="61" t="s">
        <v>290</v>
      </c>
      <c r="L131" s="61" t="s">
        <v>303</v>
      </c>
      <c r="M131" s="61" t="s">
        <v>304</v>
      </c>
      <c r="N131" s="61" t="s">
        <v>296</v>
      </c>
      <c r="O131" s="61" t="s">
        <v>298</v>
      </c>
      <c r="P131" s="61" t="s">
        <v>305</v>
      </c>
      <c r="Q131" s="61" t="s">
        <v>307</v>
      </c>
      <c r="R131" s="61" t="s">
        <v>306</v>
      </c>
      <c r="S131" s="61" t="s">
        <v>293</v>
      </c>
      <c r="T131" s="100" t="s">
        <v>2771</v>
      </c>
      <c r="U131" s="66"/>
      <c r="V131" s="86">
        <v>1192986</v>
      </c>
      <c r="W131" s="86">
        <v>385566</v>
      </c>
      <c r="X131" s="86">
        <v>234542</v>
      </c>
      <c r="Y131" s="86">
        <v>293561</v>
      </c>
      <c r="Z131" s="86">
        <v>246410</v>
      </c>
      <c r="AA131" s="86">
        <v>73831</v>
      </c>
      <c r="AB131" s="86">
        <v>78129</v>
      </c>
      <c r="AC131" s="86">
        <v>57656</v>
      </c>
      <c r="AD131" s="86">
        <v>13949</v>
      </c>
      <c r="AE131" s="86">
        <v>10425</v>
      </c>
      <c r="AF131" s="86">
        <v>2509</v>
      </c>
      <c r="AG131" s="86">
        <v>582</v>
      </c>
      <c r="AH131" s="86">
        <v>114</v>
      </c>
      <c r="AI131" s="86">
        <v>0</v>
      </c>
      <c r="AJ131" s="86">
        <v>11</v>
      </c>
      <c r="AK131" s="86">
        <v>14</v>
      </c>
      <c r="AL131" s="86">
        <v>1</v>
      </c>
      <c r="AM131" s="86">
        <v>1</v>
      </c>
      <c r="AN131" s="96">
        <f t="shared" si="3"/>
        <v>2590287</v>
      </c>
    </row>
    <row r="132" spans="1:40" x14ac:dyDescent="0.25">
      <c r="A132" s="61" t="s">
        <v>2579</v>
      </c>
      <c r="B132" s="61" t="s">
        <v>2580</v>
      </c>
      <c r="C132" s="61" t="s">
        <v>2581</v>
      </c>
      <c r="D132" s="61" t="s">
        <v>2582</v>
      </c>
      <c r="E132" s="61" t="s">
        <v>2583</v>
      </c>
      <c r="F132" s="61" t="s">
        <v>2584</v>
      </c>
      <c r="G132" s="61" t="s">
        <v>2585</v>
      </c>
      <c r="H132" s="61" t="s">
        <v>2586</v>
      </c>
      <c r="I132" s="61" t="s">
        <v>2587</v>
      </c>
      <c r="J132" s="61" t="s">
        <v>2588</v>
      </c>
      <c r="K132" s="61" t="s">
        <v>2589</v>
      </c>
      <c r="L132" s="61" t="s">
        <v>2590</v>
      </c>
      <c r="M132" s="61" t="s">
        <v>2591</v>
      </c>
      <c r="N132" s="61" t="s">
        <v>2592</v>
      </c>
      <c r="O132" s="61" t="s">
        <v>2593</v>
      </c>
      <c r="P132" s="61" t="s">
        <v>2594</v>
      </c>
      <c r="Q132" s="61" t="s">
        <v>2595</v>
      </c>
      <c r="R132" s="61" t="s">
        <v>2596</v>
      </c>
      <c r="S132" s="61" t="s">
        <v>2597</v>
      </c>
      <c r="T132" s="87" t="s">
        <v>127</v>
      </c>
      <c r="U132" s="65">
        <v>1</v>
      </c>
      <c r="V132" s="77">
        <v>780119</v>
      </c>
      <c r="W132" s="77">
        <v>273502</v>
      </c>
      <c r="X132" s="77">
        <v>142761</v>
      </c>
      <c r="Y132" s="77">
        <v>190049</v>
      </c>
      <c r="Z132" s="77">
        <v>163415</v>
      </c>
      <c r="AA132" s="77">
        <v>46942</v>
      </c>
      <c r="AB132" s="77">
        <v>66076</v>
      </c>
      <c r="AC132" s="77">
        <v>43699</v>
      </c>
      <c r="AD132" s="77">
        <v>9311</v>
      </c>
      <c r="AE132" s="77">
        <v>7440</v>
      </c>
      <c r="AF132" s="77">
        <v>1511</v>
      </c>
      <c r="AG132" s="77">
        <v>488</v>
      </c>
      <c r="AH132" s="77">
        <v>86</v>
      </c>
      <c r="AI132" s="77">
        <v>0</v>
      </c>
      <c r="AJ132" s="77">
        <v>10</v>
      </c>
      <c r="AK132" s="77">
        <v>14</v>
      </c>
      <c r="AL132" s="77">
        <v>1</v>
      </c>
      <c r="AM132" s="77">
        <v>1</v>
      </c>
      <c r="AN132" s="78">
        <f t="shared" si="3"/>
        <v>1725425</v>
      </c>
    </row>
    <row r="133" spans="1:40" x14ac:dyDescent="0.25">
      <c r="A133" s="61" t="s">
        <v>2598</v>
      </c>
      <c r="B133" s="61" t="s">
        <v>2599</v>
      </c>
      <c r="C133" s="61" t="s">
        <v>2600</v>
      </c>
      <c r="D133" s="61" t="s">
        <v>2601</v>
      </c>
      <c r="E133" s="61" t="s">
        <v>2602</v>
      </c>
      <c r="F133" s="61" t="s">
        <v>2603</v>
      </c>
      <c r="G133" s="61" t="s">
        <v>2604</v>
      </c>
      <c r="H133" s="61" t="s">
        <v>2605</v>
      </c>
      <c r="I133" s="61" t="s">
        <v>2606</v>
      </c>
      <c r="J133" s="61" t="s">
        <v>2607</v>
      </c>
      <c r="K133" s="61" t="s">
        <v>2608</v>
      </c>
      <c r="L133" s="61" t="s">
        <v>2609</v>
      </c>
      <c r="M133" s="61" t="s">
        <v>2610</v>
      </c>
      <c r="N133" s="61" t="s">
        <v>2611</v>
      </c>
      <c r="O133" s="61" t="s">
        <v>2612</v>
      </c>
      <c r="P133" s="61" t="s">
        <v>2613</v>
      </c>
      <c r="Q133" s="61" t="s">
        <v>2614</v>
      </c>
      <c r="R133" s="61" t="s">
        <v>2615</v>
      </c>
      <c r="S133" s="61" t="s">
        <v>2616</v>
      </c>
      <c r="T133" s="87" t="s">
        <v>128</v>
      </c>
      <c r="U133" s="65">
        <v>79</v>
      </c>
      <c r="V133" s="77">
        <v>4684</v>
      </c>
      <c r="W133" s="77">
        <v>5902</v>
      </c>
      <c r="X133" s="77">
        <v>4110</v>
      </c>
      <c r="Y133" s="77">
        <v>4001</v>
      </c>
      <c r="Z133" s="77">
        <v>265</v>
      </c>
      <c r="AA133" s="77">
        <v>586</v>
      </c>
      <c r="AB133" s="77">
        <v>0</v>
      </c>
      <c r="AC133" s="77">
        <v>2</v>
      </c>
      <c r="AD133" s="77">
        <v>3</v>
      </c>
      <c r="AE133" s="77">
        <v>27</v>
      </c>
      <c r="AF133" s="77">
        <v>91</v>
      </c>
      <c r="AG133" s="77">
        <v>1</v>
      </c>
      <c r="AH133" s="77">
        <v>1</v>
      </c>
      <c r="AI133" s="77">
        <v>0</v>
      </c>
      <c r="AJ133" s="77">
        <v>0</v>
      </c>
      <c r="AK133" s="77">
        <v>0</v>
      </c>
      <c r="AL133" s="77">
        <v>0</v>
      </c>
      <c r="AM133" s="77">
        <v>0</v>
      </c>
      <c r="AN133" s="78">
        <f t="shared" si="3"/>
        <v>19673</v>
      </c>
    </row>
    <row r="134" spans="1:40" x14ac:dyDescent="0.25">
      <c r="A134" s="61" t="s">
        <v>2617</v>
      </c>
      <c r="B134" s="61" t="s">
        <v>2618</v>
      </c>
      <c r="C134" s="61" t="s">
        <v>2619</v>
      </c>
      <c r="D134" s="61" t="s">
        <v>2620</v>
      </c>
      <c r="E134" s="61" t="s">
        <v>2621</v>
      </c>
      <c r="F134" s="61" t="s">
        <v>2622</v>
      </c>
      <c r="G134" s="61" t="s">
        <v>2623</v>
      </c>
      <c r="H134" s="61" t="s">
        <v>2624</v>
      </c>
      <c r="I134" s="61" t="s">
        <v>2625</v>
      </c>
      <c r="J134" s="61" t="s">
        <v>2626</v>
      </c>
      <c r="K134" s="61" t="s">
        <v>2627</v>
      </c>
      <c r="L134" s="61" t="s">
        <v>2628</v>
      </c>
      <c r="M134" s="61" t="s">
        <v>2629</v>
      </c>
      <c r="N134" s="61" t="s">
        <v>2630</v>
      </c>
      <c r="O134" s="61" t="s">
        <v>2631</v>
      </c>
      <c r="P134" s="61" t="s">
        <v>2632</v>
      </c>
      <c r="Q134" s="61" t="s">
        <v>2633</v>
      </c>
      <c r="R134" s="61" t="s">
        <v>2634</v>
      </c>
      <c r="S134" s="61" t="s">
        <v>2635</v>
      </c>
      <c r="T134" s="87" t="s">
        <v>129</v>
      </c>
      <c r="U134" s="65">
        <v>88</v>
      </c>
      <c r="V134" s="77">
        <v>116788</v>
      </c>
      <c r="W134" s="77">
        <v>34152</v>
      </c>
      <c r="X134" s="77">
        <v>37386</v>
      </c>
      <c r="Y134" s="77">
        <v>32125</v>
      </c>
      <c r="Z134" s="77">
        <v>31936</v>
      </c>
      <c r="AA134" s="77">
        <v>8949</v>
      </c>
      <c r="AB134" s="77">
        <v>6495</v>
      </c>
      <c r="AC134" s="77">
        <v>3777</v>
      </c>
      <c r="AD134" s="77">
        <v>1971</v>
      </c>
      <c r="AE134" s="77">
        <v>854</v>
      </c>
      <c r="AF134" s="77">
        <v>631</v>
      </c>
      <c r="AG134" s="77">
        <v>31</v>
      </c>
      <c r="AH134" s="77">
        <v>11</v>
      </c>
      <c r="AI134" s="77">
        <v>0</v>
      </c>
      <c r="AJ134" s="77">
        <v>0</v>
      </c>
      <c r="AK134" s="77">
        <v>0</v>
      </c>
      <c r="AL134" s="77">
        <v>0</v>
      </c>
      <c r="AM134" s="77">
        <v>0</v>
      </c>
      <c r="AN134" s="78">
        <f t="shared" si="3"/>
        <v>275106</v>
      </c>
    </row>
    <row r="135" spans="1:40" x14ac:dyDescent="0.25">
      <c r="A135" s="61" t="s">
        <v>2636</v>
      </c>
      <c r="B135" s="61" t="s">
        <v>2637</v>
      </c>
      <c r="C135" s="61" t="s">
        <v>2638</v>
      </c>
      <c r="D135" s="61" t="s">
        <v>2639</v>
      </c>
      <c r="E135" s="61" t="s">
        <v>2640</v>
      </c>
      <c r="F135" s="61" t="s">
        <v>2641</v>
      </c>
      <c r="G135" s="61" t="s">
        <v>2642</v>
      </c>
      <c r="H135" s="61" t="s">
        <v>2643</v>
      </c>
      <c r="I135" s="61" t="s">
        <v>2644</v>
      </c>
      <c r="J135" s="61" t="s">
        <v>2645</v>
      </c>
      <c r="K135" s="61" t="s">
        <v>2646</v>
      </c>
      <c r="L135" s="61" t="s">
        <v>2647</v>
      </c>
      <c r="M135" s="61" t="s">
        <v>2648</v>
      </c>
      <c r="N135" s="61" t="s">
        <v>2649</v>
      </c>
      <c r="O135" s="61" t="s">
        <v>2650</v>
      </c>
      <c r="P135" s="61" t="s">
        <v>2651</v>
      </c>
      <c r="Q135" s="61" t="s">
        <v>2652</v>
      </c>
      <c r="R135" s="61" t="s">
        <v>2653</v>
      </c>
      <c r="S135" s="61" t="s">
        <v>2654</v>
      </c>
      <c r="T135" s="87" t="s">
        <v>130</v>
      </c>
      <c r="U135" s="65">
        <v>129</v>
      </c>
      <c r="V135" s="77">
        <v>40940</v>
      </c>
      <c r="W135" s="77">
        <v>4787</v>
      </c>
      <c r="X135" s="77">
        <v>4235</v>
      </c>
      <c r="Y135" s="77">
        <v>6811</v>
      </c>
      <c r="Z135" s="77">
        <v>2603</v>
      </c>
      <c r="AA135" s="77">
        <v>2234</v>
      </c>
      <c r="AB135" s="77">
        <v>35</v>
      </c>
      <c r="AC135" s="77">
        <v>187</v>
      </c>
      <c r="AD135" s="77">
        <v>158</v>
      </c>
      <c r="AE135" s="77">
        <v>95</v>
      </c>
      <c r="AF135" s="77">
        <v>96</v>
      </c>
      <c r="AG135" s="77">
        <v>0</v>
      </c>
      <c r="AH135" s="77">
        <v>1</v>
      </c>
      <c r="AI135" s="77">
        <v>0</v>
      </c>
      <c r="AJ135" s="77">
        <v>0</v>
      </c>
      <c r="AK135" s="77">
        <v>0</v>
      </c>
      <c r="AL135" s="77">
        <v>0</v>
      </c>
      <c r="AM135" s="77">
        <v>0</v>
      </c>
      <c r="AN135" s="78">
        <f t="shared" ref="AN135:AN141" si="4">SUM(V135:AM135)</f>
        <v>62182</v>
      </c>
    </row>
    <row r="136" spans="1:40" x14ac:dyDescent="0.25">
      <c r="A136" s="61" t="s">
        <v>2655</v>
      </c>
      <c r="B136" s="61" t="s">
        <v>2656</v>
      </c>
      <c r="C136" s="61" t="s">
        <v>2657</v>
      </c>
      <c r="D136" s="61" t="s">
        <v>2658</v>
      </c>
      <c r="E136" s="61" t="s">
        <v>2659</v>
      </c>
      <c r="F136" s="61" t="s">
        <v>2660</v>
      </c>
      <c r="G136" s="61" t="s">
        <v>2661</v>
      </c>
      <c r="H136" s="61" t="s">
        <v>2662</v>
      </c>
      <c r="I136" s="61" t="s">
        <v>2663</v>
      </c>
      <c r="J136" s="61" t="s">
        <v>2664</v>
      </c>
      <c r="K136" s="61" t="s">
        <v>2665</v>
      </c>
      <c r="L136" s="61" t="s">
        <v>2666</v>
      </c>
      <c r="M136" s="61" t="s">
        <v>2667</v>
      </c>
      <c r="N136" s="61" t="s">
        <v>2668</v>
      </c>
      <c r="O136" s="61" t="s">
        <v>2669</v>
      </c>
      <c r="P136" s="61" t="s">
        <v>2670</v>
      </c>
      <c r="Q136" s="61" t="s">
        <v>2671</v>
      </c>
      <c r="R136" s="61" t="s">
        <v>2672</v>
      </c>
      <c r="S136" s="61" t="s">
        <v>2673</v>
      </c>
      <c r="T136" s="87" t="s">
        <v>131</v>
      </c>
      <c r="U136" s="65">
        <v>212</v>
      </c>
      <c r="V136" s="77">
        <v>21795</v>
      </c>
      <c r="W136" s="77">
        <v>3655</v>
      </c>
      <c r="X136" s="77">
        <v>2962</v>
      </c>
      <c r="Y136" s="77">
        <v>6791</v>
      </c>
      <c r="Z136" s="77">
        <v>360</v>
      </c>
      <c r="AA136" s="77">
        <v>870</v>
      </c>
      <c r="AB136" s="77">
        <v>0</v>
      </c>
      <c r="AC136" s="77">
        <v>331</v>
      </c>
      <c r="AD136" s="77">
        <v>34</v>
      </c>
      <c r="AE136" s="77">
        <v>187</v>
      </c>
      <c r="AF136" s="77">
        <v>123</v>
      </c>
      <c r="AG136" s="77">
        <v>5</v>
      </c>
      <c r="AH136" s="77">
        <v>0</v>
      </c>
      <c r="AI136" s="77">
        <v>0</v>
      </c>
      <c r="AJ136" s="77">
        <v>0</v>
      </c>
      <c r="AK136" s="77">
        <v>0</v>
      </c>
      <c r="AL136" s="77">
        <v>0</v>
      </c>
      <c r="AM136" s="77">
        <v>0</v>
      </c>
      <c r="AN136" s="78">
        <f t="shared" si="4"/>
        <v>37113</v>
      </c>
    </row>
    <row r="137" spans="1:40" x14ac:dyDescent="0.25">
      <c r="A137" s="61" t="s">
        <v>2674</v>
      </c>
      <c r="B137" s="61" t="s">
        <v>2675</v>
      </c>
      <c r="C137" s="61" t="s">
        <v>2676</v>
      </c>
      <c r="D137" s="61" t="s">
        <v>2677</v>
      </c>
      <c r="E137" s="61" t="s">
        <v>2678</v>
      </c>
      <c r="F137" s="61" t="s">
        <v>2679</v>
      </c>
      <c r="G137" s="61" t="s">
        <v>2680</v>
      </c>
      <c r="H137" s="61" t="s">
        <v>2681</v>
      </c>
      <c r="I137" s="61" t="s">
        <v>2682</v>
      </c>
      <c r="J137" s="61" t="s">
        <v>2683</v>
      </c>
      <c r="K137" s="61" t="s">
        <v>2684</v>
      </c>
      <c r="L137" s="61" t="s">
        <v>2685</v>
      </c>
      <c r="M137" s="61" t="s">
        <v>2686</v>
      </c>
      <c r="N137" s="61" t="s">
        <v>2687</v>
      </c>
      <c r="O137" s="61" t="s">
        <v>2688</v>
      </c>
      <c r="P137" s="61" t="s">
        <v>2689</v>
      </c>
      <c r="Q137" s="61" t="s">
        <v>2690</v>
      </c>
      <c r="R137" s="61" t="s">
        <v>2691</v>
      </c>
      <c r="S137" s="61" t="s">
        <v>2692</v>
      </c>
      <c r="T137" s="87" t="s">
        <v>132</v>
      </c>
      <c r="U137" s="65">
        <v>266</v>
      </c>
      <c r="V137" s="77">
        <v>61124</v>
      </c>
      <c r="W137" s="77">
        <v>27587</v>
      </c>
      <c r="X137" s="77">
        <v>10587</v>
      </c>
      <c r="Y137" s="77">
        <v>17439</v>
      </c>
      <c r="Z137" s="77">
        <v>12706</v>
      </c>
      <c r="AA137" s="77">
        <v>4826</v>
      </c>
      <c r="AB137" s="77">
        <v>49</v>
      </c>
      <c r="AC137" s="77">
        <v>5649</v>
      </c>
      <c r="AD137" s="77">
        <v>948</v>
      </c>
      <c r="AE137" s="77">
        <v>1008</v>
      </c>
      <c r="AF137" s="77">
        <v>0</v>
      </c>
      <c r="AG137" s="77">
        <v>17</v>
      </c>
      <c r="AH137" s="77">
        <v>5</v>
      </c>
      <c r="AI137" s="77">
        <v>0</v>
      </c>
      <c r="AJ137" s="77">
        <v>0</v>
      </c>
      <c r="AK137" s="77">
        <v>0</v>
      </c>
      <c r="AL137" s="77">
        <v>0</v>
      </c>
      <c r="AM137" s="77">
        <v>0</v>
      </c>
      <c r="AN137" s="78">
        <f t="shared" si="4"/>
        <v>141945</v>
      </c>
    </row>
    <row r="138" spans="1:40" x14ac:dyDescent="0.25">
      <c r="A138" s="61" t="s">
        <v>2693</v>
      </c>
      <c r="B138" s="61" t="s">
        <v>2694</v>
      </c>
      <c r="C138" s="61" t="s">
        <v>2695</v>
      </c>
      <c r="D138" s="61" t="s">
        <v>2696</v>
      </c>
      <c r="E138" s="61" t="s">
        <v>2697</v>
      </c>
      <c r="F138" s="61" t="s">
        <v>2698</v>
      </c>
      <c r="G138" s="61" t="s">
        <v>2699</v>
      </c>
      <c r="H138" s="61" t="s">
        <v>2700</v>
      </c>
      <c r="I138" s="61" t="s">
        <v>2701</v>
      </c>
      <c r="J138" s="61" t="s">
        <v>2702</v>
      </c>
      <c r="K138" s="61" t="s">
        <v>2703</v>
      </c>
      <c r="L138" s="61" t="s">
        <v>2704</v>
      </c>
      <c r="M138" s="61" t="s">
        <v>2705</v>
      </c>
      <c r="N138" s="61" t="s">
        <v>2706</v>
      </c>
      <c r="O138" s="61" t="s">
        <v>2707</v>
      </c>
      <c r="P138" s="61" t="s">
        <v>2708</v>
      </c>
      <c r="Q138" s="61" t="s">
        <v>2709</v>
      </c>
      <c r="R138" s="61" t="s">
        <v>2710</v>
      </c>
      <c r="S138" s="61" t="s">
        <v>2711</v>
      </c>
      <c r="T138" s="87" t="s">
        <v>133</v>
      </c>
      <c r="U138" s="65">
        <v>308</v>
      </c>
      <c r="V138" s="77">
        <v>18284</v>
      </c>
      <c r="W138" s="77">
        <v>3579</v>
      </c>
      <c r="X138" s="77">
        <v>2542</v>
      </c>
      <c r="Y138" s="77">
        <v>4321</v>
      </c>
      <c r="Z138" s="77">
        <v>1698</v>
      </c>
      <c r="AA138" s="77">
        <v>341</v>
      </c>
      <c r="AB138" s="77">
        <v>0</v>
      </c>
      <c r="AC138" s="77">
        <v>2</v>
      </c>
      <c r="AD138" s="77">
        <v>10</v>
      </c>
      <c r="AE138" s="77">
        <v>104</v>
      </c>
      <c r="AF138" s="77">
        <v>57</v>
      </c>
      <c r="AG138" s="77">
        <v>2</v>
      </c>
      <c r="AH138" s="77">
        <v>1</v>
      </c>
      <c r="AI138" s="77">
        <v>0</v>
      </c>
      <c r="AJ138" s="77">
        <v>0</v>
      </c>
      <c r="AK138" s="77">
        <v>0</v>
      </c>
      <c r="AL138" s="77">
        <v>0</v>
      </c>
      <c r="AM138" s="77">
        <v>0</v>
      </c>
      <c r="AN138" s="78">
        <f t="shared" si="4"/>
        <v>30941</v>
      </c>
    </row>
    <row r="139" spans="1:40" x14ac:dyDescent="0.25">
      <c r="A139" s="61" t="s">
        <v>2712</v>
      </c>
      <c r="B139" s="61" t="s">
        <v>2713</v>
      </c>
      <c r="C139" s="61" t="s">
        <v>2714</v>
      </c>
      <c r="D139" s="61" t="s">
        <v>2715</v>
      </c>
      <c r="E139" s="61" t="s">
        <v>2716</v>
      </c>
      <c r="F139" s="61" t="s">
        <v>2717</v>
      </c>
      <c r="G139" s="61" t="s">
        <v>2718</v>
      </c>
      <c r="H139" s="61" t="s">
        <v>2719</v>
      </c>
      <c r="I139" s="61" t="s">
        <v>2720</v>
      </c>
      <c r="J139" s="61" t="s">
        <v>2721</v>
      </c>
      <c r="K139" s="61" t="s">
        <v>2722</v>
      </c>
      <c r="L139" s="61" t="s">
        <v>2723</v>
      </c>
      <c r="M139" s="61" t="s">
        <v>2724</v>
      </c>
      <c r="N139" s="61" t="s">
        <v>2725</v>
      </c>
      <c r="O139" s="61" t="s">
        <v>2726</v>
      </c>
      <c r="P139" s="61" t="s">
        <v>2727</v>
      </c>
      <c r="Q139" s="61" t="s">
        <v>2728</v>
      </c>
      <c r="R139" s="61" t="s">
        <v>2729</v>
      </c>
      <c r="S139" s="61" t="s">
        <v>2730</v>
      </c>
      <c r="T139" s="87" t="s">
        <v>2776</v>
      </c>
      <c r="U139" s="65">
        <v>360</v>
      </c>
      <c r="V139" s="77">
        <v>122746</v>
      </c>
      <c r="W139" s="77">
        <v>25376</v>
      </c>
      <c r="X139" s="77">
        <v>28561</v>
      </c>
      <c r="Y139" s="77">
        <v>23016</v>
      </c>
      <c r="Z139" s="77">
        <v>33422</v>
      </c>
      <c r="AA139" s="77">
        <v>8616</v>
      </c>
      <c r="AB139" s="77">
        <v>5474</v>
      </c>
      <c r="AC139" s="77">
        <v>2951</v>
      </c>
      <c r="AD139" s="77">
        <v>1505</v>
      </c>
      <c r="AE139" s="77">
        <v>402</v>
      </c>
      <c r="AF139" s="77">
        <v>0</v>
      </c>
      <c r="AG139" s="77">
        <v>26</v>
      </c>
      <c r="AH139" s="77">
        <v>6</v>
      </c>
      <c r="AI139" s="77">
        <v>0</v>
      </c>
      <c r="AJ139" s="77">
        <v>0</v>
      </c>
      <c r="AK139" s="77">
        <v>0</v>
      </c>
      <c r="AL139" s="77">
        <v>0</v>
      </c>
      <c r="AM139" s="77">
        <v>0</v>
      </c>
      <c r="AN139" s="78">
        <f t="shared" si="4"/>
        <v>252101</v>
      </c>
    </row>
    <row r="140" spans="1:40" x14ac:dyDescent="0.25">
      <c r="A140" s="61" t="s">
        <v>2731</v>
      </c>
      <c r="B140" s="61" t="s">
        <v>2732</v>
      </c>
      <c r="C140" s="61" t="s">
        <v>2733</v>
      </c>
      <c r="D140" s="61" t="s">
        <v>2734</v>
      </c>
      <c r="E140" s="61" t="s">
        <v>2735</v>
      </c>
      <c r="F140" s="61" t="s">
        <v>2736</v>
      </c>
      <c r="G140" s="61" t="s">
        <v>2737</v>
      </c>
      <c r="H140" s="61" t="s">
        <v>2738</v>
      </c>
      <c r="I140" s="61" t="s">
        <v>2739</v>
      </c>
      <c r="J140" s="61" t="s">
        <v>2740</v>
      </c>
      <c r="K140" s="61" t="s">
        <v>2741</v>
      </c>
      <c r="L140" s="61" t="s">
        <v>2742</v>
      </c>
      <c r="M140" s="61" t="s">
        <v>2743</v>
      </c>
      <c r="N140" s="61" t="s">
        <v>2744</v>
      </c>
      <c r="O140" s="61" t="s">
        <v>2745</v>
      </c>
      <c r="P140" s="61" t="s">
        <v>2746</v>
      </c>
      <c r="Q140" s="61" t="s">
        <v>2747</v>
      </c>
      <c r="R140" s="61" t="s">
        <v>2748</v>
      </c>
      <c r="S140" s="61" t="s">
        <v>2749</v>
      </c>
      <c r="T140" s="87" t="s">
        <v>135</v>
      </c>
      <c r="U140" s="65">
        <v>380</v>
      </c>
      <c r="V140" s="77">
        <v>26</v>
      </c>
      <c r="W140" s="77">
        <v>1715</v>
      </c>
      <c r="X140" s="77">
        <v>0</v>
      </c>
      <c r="Y140" s="77">
        <v>4665</v>
      </c>
      <c r="Z140" s="77">
        <v>0</v>
      </c>
      <c r="AA140" s="77">
        <v>0</v>
      </c>
      <c r="AB140" s="77">
        <v>0</v>
      </c>
      <c r="AC140" s="77">
        <v>373</v>
      </c>
      <c r="AD140" s="77">
        <v>2</v>
      </c>
      <c r="AE140" s="77">
        <v>142</v>
      </c>
      <c r="AF140" s="77">
        <v>0</v>
      </c>
      <c r="AG140" s="77">
        <v>2</v>
      </c>
      <c r="AH140" s="77">
        <v>0</v>
      </c>
      <c r="AI140" s="77">
        <v>0</v>
      </c>
      <c r="AJ140" s="77">
        <v>0</v>
      </c>
      <c r="AK140" s="77">
        <v>0</v>
      </c>
      <c r="AL140" s="77">
        <v>0</v>
      </c>
      <c r="AM140" s="77">
        <v>0</v>
      </c>
      <c r="AN140" s="78">
        <f t="shared" si="4"/>
        <v>6925</v>
      </c>
    </row>
    <row r="141" spans="1:40" ht="15.75" thickBot="1" x14ac:dyDescent="0.3">
      <c r="A141" s="61" t="s">
        <v>2750</v>
      </c>
      <c r="B141" s="61" t="s">
        <v>2751</v>
      </c>
      <c r="C141" s="61" t="s">
        <v>2752</v>
      </c>
      <c r="D141" s="61" t="s">
        <v>2753</v>
      </c>
      <c r="E141" s="61" t="s">
        <v>2754</v>
      </c>
      <c r="F141" s="61" t="s">
        <v>2755</v>
      </c>
      <c r="G141" s="61" t="s">
        <v>2756</v>
      </c>
      <c r="H141" s="61" t="s">
        <v>2757</v>
      </c>
      <c r="I141" s="61" t="s">
        <v>2758</v>
      </c>
      <c r="J141" s="61" t="s">
        <v>2759</v>
      </c>
      <c r="K141" s="61" t="s">
        <v>2760</v>
      </c>
      <c r="L141" s="61" t="s">
        <v>2761</v>
      </c>
      <c r="M141" s="61" t="s">
        <v>2762</v>
      </c>
      <c r="N141" s="61" t="s">
        <v>2763</v>
      </c>
      <c r="O141" s="61" t="s">
        <v>2764</v>
      </c>
      <c r="P141" s="61" t="s">
        <v>2765</v>
      </c>
      <c r="Q141" s="61" t="s">
        <v>2766</v>
      </c>
      <c r="R141" s="61" t="s">
        <v>2767</v>
      </c>
      <c r="S141" s="61" t="s">
        <v>2768</v>
      </c>
      <c r="T141" s="87" t="s">
        <v>136</v>
      </c>
      <c r="U141" s="65">
        <v>631</v>
      </c>
      <c r="V141" s="95">
        <v>26480</v>
      </c>
      <c r="W141" s="95">
        <v>5311</v>
      </c>
      <c r="X141" s="95">
        <v>1398</v>
      </c>
      <c r="Y141" s="95">
        <v>4343</v>
      </c>
      <c r="Z141" s="95">
        <v>5</v>
      </c>
      <c r="AA141" s="95">
        <v>467</v>
      </c>
      <c r="AB141" s="95">
        <v>0</v>
      </c>
      <c r="AC141" s="95">
        <v>685</v>
      </c>
      <c r="AD141" s="95">
        <v>7</v>
      </c>
      <c r="AE141" s="95">
        <v>166</v>
      </c>
      <c r="AF141" s="95">
        <v>0</v>
      </c>
      <c r="AG141" s="95">
        <v>10</v>
      </c>
      <c r="AH141" s="95">
        <v>3</v>
      </c>
      <c r="AI141" s="95">
        <v>0</v>
      </c>
      <c r="AJ141" s="95">
        <v>1</v>
      </c>
      <c r="AK141" s="95">
        <v>0</v>
      </c>
      <c r="AL141" s="95">
        <v>0</v>
      </c>
      <c r="AM141" s="95">
        <v>0</v>
      </c>
      <c r="AN141" s="103">
        <f t="shared" si="4"/>
        <v>38876</v>
      </c>
    </row>
  </sheetData>
  <mergeCells count="7">
    <mergeCell ref="T1:AN1"/>
    <mergeCell ref="V2:W2"/>
    <mergeCell ref="Y2:AE2"/>
    <mergeCell ref="T4:T5"/>
    <mergeCell ref="U4:U5"/>
    <mergeCell ref="AN4:AN6"/>
    <mergeCell ref="V3:AM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Cobertura DANE</vt:lpstr>
      <vt:lpstr>Hoja2</vt:lpstr>
      <vt:lpstr>Hoja1</vt:lpstr>
      <vt:lpstr>2. Total EPS</vt:lpstr>
      <vt:lpstr>3. Afiliados X EPS Subsidiado</vt:lpstr>
      <vt:lpstr>4. Afiliados X EPS Contrib_Exc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2021-07-27T21:35:48Z</dcterms:modified>
</cp:coreProperties>
</file>